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mary Care Share\5. TARGET\2. Resources and website\1. Resources\Audits\Sore throat audit\5. Final documents\"/>
    </mc:Choice>
  </mc:AlternateContent>
  <xr:revisionPtr revIDLastSave="0" documentId="13_ncr:1_{65571CDD-C4D2-408E-B021-876FE08C7DD0}" xr6:coauthVersionLast="47" xr6:coauthVersionMax="47" xr10:uidLastSave="{00000000-0000-0000-0000-000000000000}"/>
  <workbookProtection workbookAlgorithmName="SHA-512" workbookHashValue="dg5cEHgPW2lzxkyJIbDOBVg5E3+RHM7EdYUjgDxosAoiQDbEIIFWUbUdi0JP+yUmm/grFYtSiln1h2cBYr57zw==" workbookSaltValue="kaa7Hc2OVkWP+IwMCCRMnA==" workbookSpinCount="100000" lockStructure="1"/>
  <bookViews>
    <workbookView xWindow="28680" yWindow="-120" windowWidth="29040" windowHeight="15840" activeTab="1" xr2:uid="{00000000-000D-0000-FFFF-FFFF00000000}"/>
  </bookViews>
  <sheets>
    <sheet name="Instructions" sheetId="5" r:id="rId1"/>
    <sheet name="Input data" sheetId="4" r:id="rId2"/>
    <sheet name="drop down list" sheetId="2" state="hidden" r:id="rId3"/>
    <sheet name="Audit Summary" sheetId="7" r:id="rId4"/>
  </sheets>
  <definedNames>
    <definedName name="_xlnm.Print_Area" localSheetId="3">'Audit Summary'!$A$1:$AT$24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4" l="1"/>
  <c r="C20" i="4" s="1"/>
  <c r="AQ8" i="4"/>
  <c r="AR8" i="4" l="1"/>
  <c r="R8" i="7" s="1"/>
  <c r="AR9" i="7" s="1"/>
  <c r="O8" i="7"/>
  <c r="AI5" i="7"/>
  <c r="AE5" i="7"/>
  <c r="O6" i="7"/>
  <c r="AQ21" i="4"/>
  <c r="O17" i="7" s="1"/>
  <c r="AR21" i="4" l="1"/>
  <c r="R17" i="7" s="1"/>
  <c r="D19" i="4" l="1"/>
  <c r="D20" i="4" s="1"/>
  <c r="D22" i="4" s="1"/>
  <c r="D23" i="4" s="1"/>
  <c r="E19" i="4"/>
  <c r="E20" i="4" s="1"/>
  <c r="E22" i="4" s="1"/>
  <c r="E23" i="4" s="1"/>
  <c r="F19" i="4"/>
  <c r="F20" i="4" s="1"/>
  <c r="F22" i="4" s="1"/>
  <c r="F23" i="4" s="1"/>
  <c r="G19" i="4"/>
  <c r="G20" i="4" s="1"/>
  <c r="G22" i="4" s="1"/>
  <c r="G23" i="4" s="1"/>
  <c r="H19" i="4"/>
  <c r="H20" i="4" s="1"/>
  <c r="H22" i="4" s="1"/>
  <c r="H23" i="4" s="1"/>
  <c r="I19" i="4"/>
  <c r="I20" i="4" s="1"/>
  <c r="I22" i="4" s="1"/>
  <c r="I23" i="4" s="1"/>
  <c r="J19" i="4"/>
  <c r="J20" i="4" s="1"/>
  <c r="J22" i="4" s="1"/>
  <c r="J23" i="4" s="1"/>
  <c r="K19" i="4"/>
  <c r="K20" i="4" s="1"/>
  <c r="K22" i="4" s="1"/>
  <c r="K23" i="4" s="1"/>
  <c r="L19" i="4"/>
  <c r="L20" i="4" s="1"/>
  <c r="L22" i="4" s="1"/>
  <c r="L23" i="4" s="1"/>
  <c r="M19" i="4"/>
  <c r="M20" i="4" s="1"/>
  <c r="M22" i="4" s="1"/>
  <c r="M23" i="4" s="1"/>
  <c r="N19" i="4"/>
  <c r="N20" i="4" s="1"/>
  <c r="N22" i="4" s="1"/>
  <c r="N23" i="4" s="1"/>
  <c r="O19" i="4"/>
  <c r="O20" i="4" s="1"/>
  <c r="O22" i="4" s="1"/>
  <c r="O23" i="4" s="1"/>
  <c r="P19" i="4"/>
  <c r="P20" i="4" s="1"/>
  <c r="P22" i="4" s="1"/>
  <c r="P23" i="4" s="1"/>
  <c r="Q19" i="4"/>
  <c r="Q20" i="4" s="1"/>
  <c r="Q22" i="4" s="1"/>
  <c r="Q23" i="4" s="1"/>
  <c r="R19" i="4"/>
  <c r="R20" i="4" s="1"/>
  <c r="R22" i="4" s="1"/>
  <c r="R23" i="4" s="1"/>
  <c r="S19" i="4"/>
  <c r="S20" i="4" s="1"/>
  <c r="S22" i="4" s="1"/>
  <c r="S23" i="4" s="1"/>
  <c r="T19" i="4"/>
  <c r="T20" i="4" s="1"/>
  <c r="T22" i="4" s="1"/>
  <c r="T23" i="4" s="1"/>
  <c r="U19" i="4"/>
  <c r="U20" i="4" s="1"/>
  <c r="U22" i="4" s="1"/>
  <c r="U23" i="4" s="1"/>
  <c r="V19" i="4"/>
  <c r="V20" i="4" s="1"/>
  <c r="V22" i="4" s="1"/>
  <c r="V23" i="4" s="1"/>
  <c r="W19" i="4"/>
  <c r="W20" i="4" s="1"/>
  <c r="W22" i="4" s="1"/>
  <c r="W23" i="4" s="1"/>
  <c r="X19" i="4"/>
  <c r="X20" i="4" s="1"/>
  <c r="X22" i="4" s="1"/>
  <c r="X23" i="4" s="1"/>
  <c r="Y19" i="4"/>
  <c r="Y20" i="4" s="1"/>
  <c r="Y22" i="4" s="1"/>
  <c r="Y23" i="4" s="1"/>
  <c r="Z19" i="4"/>
  <c r="Z20" i="4" s="1"/>
  <c r="Z22" i="4" s="1"/>
  <c r="Z23" i="4" s="1"/>
  <c r="AA19" i="4"/>
  <c r="AA20" i="4" s="1"/>
  <c r="AA22" i="4" s="1"/>
  <c r="AA23" i="4" s="1"/>
  <c r="AB19" i="4"/>
  <c r="AB20" i="4" s="1"/>
  <c r="AB22" i="4" s="1"/>
  <c r="AB23" i="4" s="1"/>
  <c r="AC19" i="4"/>
  <c r="AC20" i="4" s="1"/>
  <c r="AC22" i="4" s="1"/>
  <c r="AC23" i="4" s="1"/>
  <c r="AD19" i="4"/>
  <c r="AD20" i="4" s="1"/>
  <c r="AD22" i="4" s="1"/>
  <c r="AD23" i="4" s="1"/>
  <c r="AE19" i="4"/>
  <c r="AE20" i="4" s="1"/>
  <c r="AE22" i="4" s="1"/>
  <c r="AE23" i="4" s="1"/>
  <c r="AF19" i="4"/>
  <c r="AF20" i="4" s="1"/>
  <c r="AF22" i="4" s="1"/>
  <c r="AF23" i="4" s="1"/>
  <c r="AG19" i="4"/>
  <c r="AG20" i="4" s="1"/>
  <c r="AG22" i="4" s="1"/>
  <c r="AG23" i="4" s="1"/>
  <c r="AH19" i="4"/>
  <c r="AH20" i="4" s="1"/>
  <c r="AH22" i="4" s="1"/>
  <c r="AH23" i="4" s="1"/>
  <c r="AI19" i="4"/>
  <c r="AI20" i="4" s="1"/>
  <c r="AI22" i="4" s="1"/>
  <c r="AI23" i="4" s="1"/>
  <c r="AJ19" i="4"/>
  <c r="AJ20" i="4" s="1"/>
  <c r="AJ22" i="4" s="1"/>
  <c r="AJ23" i="4" s="1"/>
  <c r="AK19" i="4"/>
  <c r="AK20" i="4" s="1"/>
  <c r="AK22" i="4" s="1"/>
  <c r="AK23" i="4" s="1"/>
  <c r="AL19" i="4"/>
  <c r="AL20" i="4" s="1"/>
  <c r="AL22" i="4" s="1"/>
  <c r="AL23" i="4" s="1"/>
  <c r="AM19" i="4"/>
  <c r="AM20" i="4" s="1"/>
  <c r="AM22" i="4" s="1"/>
  <c r="AM23" i="4" s="1"/>
  <c r="AN19" i="4"/>
  <c r="AN20" i="4" s="1"/>
  <c r="AN22" i="4" s="1"/>
  <c r="AN23" i="4" s="1"/>
  <c r="AO19" i="4"/>
  <c r="AO20" i="4" s="1"/>
  <c r="AO22" i="4" s="1"/>
  <c r="AO23" i="4" s="1"/>
  <c r="AP19" i="4"/>
  <c r="AP20" i="4" s="1"/>
  <c r="AP22" i="4" s="1"/>
  <c r="AP23" i="4" s="1"/>
  <c r="C22" i="4"/>
  <c r="C23" i="4" s="1"/>
  <c r="AQ27" i="4" l="1"/>
  <c r="O22" i="7" s="1"/>
  <c r="AQ26" i="4"/>
  <c r="O21" i="7" s="1"/>
  <c r="AQ25" i="4"/>
  <c r="AQ18" i="4"/>
  <c r="O16" i="7" s="1"/>
  <c r="AQ17" i="4"/>
  <c r="O15" i="7" s="1"/>
  <c r="AQ16" i="4"/>
  <c r="O14" i="7" s="1"/>
  <c r="AQ15" i="4"/>
  <c r="O13" i="7" s="1"/>
  <c r="AQ13" i="4"/>
  <c r="O12" i="7" s="1"/>
  <c r="AQ12" i="4"/>
  <c r="O11" i="7" s="1"/>
  <c r="AQ11" i="4"/>
  <c r="O10" i="7" s="1"/>
  <c r="AQ10" i="4"/>
  <c r="O9" i="7" s="1"/>
  <c r="O20" i="7" l="1"/>
  <c r="AR10" i="4"/>
  <c r="R9" i="7" s="1"/>
  <c r="AR15" i="4"/>
  <c r="R13" i="7" s="1"/>
  <c r="AR12" i="4"/>
  <c r="R11" i="7" s="1"/>
  <c r="AR17" i="4"/>
  <c r="R15" i="7" s="1"/>
  <c r="AQ23" i="4"/>
  <c r="AQ20" i="4"/>
  <c r="AR20" i="4" s="1"/>
  <c r="AQ22" i="4"/>
  <c r="AR22" i="4" s="1"/>
  <c r="AQ24" i="4"/>
  <c r="O19" i="7" s="1"/>
  <c r="AR11" i="4"/>
  <c r="R10" i="7" s="1"/>
  <c r="AR13" i="4"/>
  <c r="AR16" i="4"/>
  <c r="R14" i="7" s="1"/>
  <c r="AR18" i="4"/>
  <c r="R16" i="7" s="1"/>
  <c r="AR11" i="7" l="1"/>
  <c r="AR10" i="7"/>
  <c r="R12" i="7"/>
  <c r="O18" i="7"/>
  <c r="AR23" i="4"/>
  <c r="AR25" i="4"/>
  <c r="R20" i="7" s="1"/>
  <c r="AR24" i="4"/>
  <c r="R19" i="7" s="1"/>
  <c r="AR26" i="4"/>
  <c r="R21" i="7" s="1"/>
  <c r="AR27" i="4"/>
  <c r="R22" i="7" s="1"/>
  <c r="R18" i="7" l="1"/>
  <c r="AR12" i="7"/>
</calcChain>
</file>

<file path=xl/sharedStrings.xml><?xml version="1.0" encoding="utf-8"?>
<sst xmlns="http://schemas.openxmlformats.org/spreadsheetml/2006/main" count="235" uniqueCount="184">
  <si>
    <t xml:space="preserve">Your target % for good practice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</si>
  <si>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</si>
  <si>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</si>
  <si>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</si>
  <si>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</si>
  <si>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</si>
  <si>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</si>
  <si>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</si>
  <si>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</si>
  <si>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</si>
  <si>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</si>
  <si>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</si>
  <si>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No antibiotic given</t>
  </si>
  <si>
    <t>Management appropriate for clinical presentation?</t>
  </si>
  <si>
    <t>Number of patients (N)</t>
  </si>
  <si>
    <t>Criteria</t>
  </si>
  <si>
    <t>Main results table (NOTE: complete the table using the numbers 1 and 0 where yes=1, no=0)</t>
  </si>
  <si>
    <t>On whether or not to prescribe an antibiotic?</t>
  </si>
  <si>
    <t>What can you do to improve compliance?</t>
  </si>
  <si>
    <t>Antibiotic Prescribing in Primary Care</t>
  </si>
  <si>
    <t>Summary Findings</t>
  </si>
  <si>
    <t>HIDDEN ROW FOR FORMULA</t>
  </si>
  <si>
    <t>Giving advice</t>
  </si>
  <si>
    <t>Were antibiotics prescribed</t>
  </si>
  <si>
    <t>If antibiotics were prescribed was the…</t>
  </si>
  <si>
    <t>Compliance with guidance: advice</t>
  </si>
  <si>
    <t>Total % patients</t>
  </si>
  <si>
    <t>Number of patients</t>
  </si>
  <si>
    <t>Total number of patients in audit</t>
  </si>
  <si>
    <t xml:space="preserve">Advice given about managing symptoms </t>
  </si>
  <si>
    <t xml:space="preserve">Information about when to re-consult </t>
  </si>
  <si>
    <t>L</t>
  </si>
  <si>
    <t>M</t>
  </si>
  <si>
    <t>Compliance with guidance to give advice?</t>
  </si>
  <si>
    <t>N</t>
  </si>
  <si>
    <t xml:space="preserve">HIDDEN ROW FOR TOTAL </t>
  </si>
  <si>
    <t>HIDDEN ROW FOR "IF" FORMULA</t>
  </si>
  <si>
    <t xml:space="preserve">Management appropriate for clinical presentation?
</t>
  </si>
  <si>
    <t>Management decision / treatment</t>
  </si>
  <si>
    <t xml:space="preserve">Shared the TARGET Treating Your Infection RTI leaflet </t>
  </si>
  <si>
    <t xml:space="preserve">Information shared on antibiotic use and resistance </t>
  </si>
  <si>
    <t xml:space="preserve">Information given about antibiotic use and resistance </t>
  </si>
  <si>
    <t xml:space="preserve">TARGET Treating Your Infection RTI lealfet shared with patient </t>
  </si>
  <si>
    <t>Data Entry Instructions</t>
  </si>
  <si>
    <t>Complete/select data according to the options below:</t>
  </si>
  <si>
    <t>Audit details</t>
  </si>
  <si>
    <t>Audit date range</t>
  </si>
  <si>
    <t>Reports</t>
  </si>
  <si>
    <t xml:space="preserve">Audits aim to provide a snapshot of prescribing at a particular point in time. Conducting audits and action planning together enables a practice to understand current antibiotic prescribing patterns, discuss within the team and make improvements, if necessary. Use this audit template to evaluate antibiotic prescribing against current local and/or national guidelines.  The tool will allow prescribers to compare their prescribing decisions with local guidance and will support identification of areas for quality improvement.  </t>
  </si>
  <si>
    <t>AIM</t>
  </si>
  <si>
    <t>5 days</t>
  </si>
  <si>
    <t>How to complete this audit</t>
  </si>
  <si>
    <t xml:space="preserve">         a. Select the number of patients being audited from the drop down menu in cell C3</t>
  </si>
  <si>
    <t xml:space="preserve">         b. You need only enter results in the grey cells. Provided you have entered your findings accurately, using ONLY the numbers 1 and 0 where yes=1, no=0, the spreadsheet will automatically 
              calculate your results. </t>
  </si>
  <si>
    <t xml:space="preserve">to </t>
  </si>
  <si>
    <t>Number of consultations</t>
  </si>
  <si>
    <t>Management decision / Treatment</t>
  </si>
  <si>
    <t>to</t>
  </si>
  <si>
    <t>Use the drop down menu in cell C3 to select the number of consultations in the audit. This cell is used in further calculations</t>
  </si>
  <si>
    <t>Note the date or period when you completed the audit</t>
  </si>
  <si>
    <t xml:space="preserve"> 1=yes and 0=no. </t>
  </si>
  <si>
    <t xml:space="preserve">Management appropriate?
</t>
  </si>
  <si>
    <t>Giving Advice</t>
  </si>
  <si>
    <t>Natural history and duration</t>
  </si>
  <si>
    <t xml:space="preserve">Managing symptoms including fever </t>
  </si>
  <si>
    <t xml:space="preserve">When to re-consult </t>
  </si>
  <si>
    <t xml:space="preserve">Antibiotic use and resistance </t>
  </si>
  <si>
    <t xml:space="preserve">Shared the TARGET TYI- RTI leaflet </t>
  </si>
  <si>
    <t xml:space="preserve">If antibiotics were prescribed </t>
  </si>
  <si>
    <t xml:space="preserve">Antibiotic choice correct </t>
  </si>
  <si>
    <t xml:space="preserve">Dose/frequency correct </t>
  </si>
  <si>
    <t>Course length correct</t>
  </si>
  <si>
    <t>A summary report is automatically generated in the tab:</t>
  </si>
  <si>
    <t>Audit summary</t>
  </si>
  <si>
    <t>Use a new workbook for each audit period. Note: A paper based audit can be downloaded from the TARGET website to allow consultation details to be recorded by hand if preferred.</t>
  </si>
  <si>
    <t>Input data</t>
  </si>
  <si>
    <t xml:space="preserve">Enter consultation data in the </t>
  </si>
  <si>
    <t xml:space="preserve">worksheet using the numerical values of either 1 or 0 where 1=yes and 0=no. </t>
  </si>
  <si>
    <t xml:space="preserve">To audit antibiotic prescribing for acute sore throat against </t>
  </si>
  <si>
    <t>1C9</t>
  </si>
  <si>
    <t>H03</t>
  </si>
  <si>
    <t>H040</t>
  </si>
  <si>
    <t>1C9-1</t>
  </si>
  <si>
    <t>A340</t>
  </si>
  <si>
    <t>H02-2</t>
  </si>
  <si>
    <t>Sore throat Symptom</t>
  </si>
  <si>
    <t>Acute laryngitis</t>
  </si>
  <si>
    <t>Throat soreness</t>
  </si>
  <si>
    <t>Streptococcal sore throat</t>
  </si>
  <si>
    <t>Viral sore throat NOS</t>
  </si>
  <si>
    <t>Acute tonsillitis</t>
  </si>
  <si>
    <t>H02-3</t>
  </si>
  <si>
    <t>H024</t>
  </si>
  <si>
    <t>H02z</t>
  </si>
  <si>
    <t>H03-1</t>
  </si>
  <si>
    <t>H03-2</t>
  </si>
  <si>
    <t>H031</t>
  </si>
  <si>
    <t>Acute follicular tonsillitis</t>
  </si>
  <si>
    <t>Throat infection - tonsillitis</t>
  </si>
  <si>
    <t xml:space="preserve">Acute pharyngitis NOS
</t>
  </si>
  <si>
    <t xml:space="preserve">Acute viral pharyngitis
</t>
  </si>
  <si>
    <t>Throat infection: pharyngitis</t>
  </si>
  <si>
    <t>Tonsillitis</t>
  </si>
  <si>
    <t>H036</t>
  </si>
  <si>
    <t>H037</t>
  </si>
  <si>
    <t>H03z</t>
  </si>
  <si>
    <t>1C92</t>
  </si>
  <si>
    <t>1CB3</t>
  </si>
  <si>
    <t>Throat pain</t>
  </si>
  <si>
    <t xml:space="preserve">Has a sore throat
</t>
  </si>
  <si>
    <t>Acute tonsillitis NOS</t>
  </si>
  <si>
    <t xml:space="preserve">Recurrent acute tonsillitis
</t>
  </si>
  <si>
    <t>Acute viral tonsillitis</t>
  </si>
  <si>
    <r>
      <rPr>
        <b/>
        <sz val="14"/>
        <color rgb="FF000000"/>
        <rFont val="Arial"/>
        <family val="2"/>
      </rPr>
      <t>Patients in audit consulting with an Acute Sore Throat</t>
    </r>
    <r>
      <rPr>
        <b/>
        <sz val="10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complete the table using the numbers 1 and 0 where yes=1, no=0</t>
    </r>
  </si>
  <si>
    <t>Antibiotic Prescribing in Primary Care: ACUTE SORE THROAT Audit</t>
  </si>
  <si>
    <t>ACUTE SORE THROAT Audit</t>
  </si>
  <si>
    <r>
      <t xml:space="preserve">Advice given on natural history and average length of illness 
</t>
    </r>
    <r>
      <rPr>
        <i/>
        <sz val="11"/>
        <color rgb="FF000000"/>
        <rFont val="Arial"/>
        <family val="2"/>
      </rPr>
      <t>7 days</t>
    </r>
  </si>
  <si>
    <r>
      <t xml:space="preserve">Advice given on natural history and average length of illness </t>
    </r>
    <r>
      <rPr>
        <i/>
        <sz val="11"/>
        <color rgb="FF000000"/>
        <rFont val="Calibri"/>
        <family val="2"/>
        <scheme val="minor"/>
      </rPr>
      <t>7 days</t>
    </r>
  </si>
  <si>
    <t>Record actions required, especially when compliance with primary care guidance is less than 80%.</t>
  </si>
  <si>
    <t>Encourage use of TARGET Treating Your Infection – Respiratory Tract infection (TYI-RTI) leaflet.</t>
  </si>
  <si>
    <t xml:space="preserve">Encourage consistent message from different staff and when patients re-attend.
</t>
  </si>
  <si>
    <t>TARGET antibiotics Audit tools: ACUTE SORE THROAT AUDIT</t>
  </si>
  <si>
    <t>FP 0-1 or C2: No antibiotic given</t>
  </si>
  <si>
    <t>FeverPAIN (FP) or Centor (C) used</t>
  </si>
  <si>
    <r>
      <t xml:space="preserve">Antibiotic choice correct      
</t>
    </r>
    <r>
      <rPr>
        <i/>
        <sz val="10"/>
        <color rgb="FF000000"/>
        <rFont val="Calibri"/>
        <family val="2"/>
        <scheme val="minor"/>
      </rPr>
      <t>1st line: Penicillin V
2nd line: Clarithromycin OR erythromycin</t>
    </r>
  </si>
  <si>
    <r>
      <t>Course length correct</t>
    </r>
    <r>
      <rPr>
        <i/>
        <sz val="11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Penicillin V 5-10d 
Clarithromycin 5d
Erythromycin 5d</t>
    </r>
  </si>
  <si>
    <t>% of Total with acute sore throat</t>
  </si>
  <si>
    <t xml:space="preserve">Safety netting advice: information about when to re-consult 
</t>
  </si>
  <si>
    <t xml:space="preserve">Self-care advice: advice given about managing symptoms including fever </t>
  </si>
  <si>
    <t>&gt;80%</t>
  </si>
  <si>
    <t>40% - 60%</t>
  </si>
  <si>
    <t>20% - 40%</t>
  </si>
  <si>
    <t>No antibiotic given (FP 0-1; C 0-2)</t>
  </si>
  <si>
    <t>Back-up/delayed antibiotic given with advice about how to access (FP 2-3)</t>
  </si>
  <si>
    <t>Target %*</t>
  </si>
  <si>
    <r>
      <t>*</t>
    </r>
    <r>
      <rPr>
        <b/>
        <sz val="8"/>
        <color theme="1"/>
        <rFont val="Calibri"/>
        <family val="2"/>
        <scheme val="minor"/>
      </rPr>
      <t>Target % for appropriate management depends on whether the FEVER pain or Centor score is used. About 43% of patients with sore throat in general practice will have a score of Centor 3-4 in indicates and immediate antibiotic, compared to only 17% with FEVER pain 4+.</t>
    </r>
    <r>
      <rPr>
        <sz val="8"/>
        <color theme="1"/>
        <rFont val="Calibri"/>
        <family val="2"/>
        <scheme val="minor"/>
      </rPr>
      <t xml:space="preserve">  Little P, Moore M, Hobbs FDR, et al PRImary care Streptococcal Management (PRISM) study: identifying clinical variables associated with Lancefield group A β-haemolytic streptococci and Lancefield non-Group A streptococcal throat infections from two cohorts of patients presenting with an acute sore throat BMJ Open 2013;3:e003943. doi: 10.1136/bmjopen-2013-003943</t>
    </r>
  </si>
  <si>
    <t>Re-audit in 4 months - immediately identify a date you will repeat the audit.</t>
  </si>
  <si>
    <t>FeverPAIN (FP) or Centor (C) algorithm used</t>
  </si>
  <si>
    <t>On using the FeverPAIN or Centor algorithm?</t>
  </si>
  <si>
    <t>Was a FeverPAIN or Centor algorithm used</t>
  </si>
  <si>
    <r>
      <rPr>
        <b/>
        <sz val="11"/>
        <color rgb="FFAF1E2C"/>
        <rFont val="Calibri"/>
        <family val="2"/>
        <scheme val="minor"/>
      </rPr>
      <t>Step 2</t>
    </r>
    <r>
      <rPr>
        <sz val="11"/>
        <color rgb="FFAF1E2C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Input your findings in data collection table found in the Input data tab. Where a patient had a consultation more than once in the audit period, a separate row should be completed for each consultation.</t>
    </r>
  </si>
  <si>
    <t>FP 2-3: No antibiotic or back-up/delayed antibiotic given with advice about how to access</t>
  </si>
  <si>
    <t>FP4 – 5 or C3-4: Immediate antibiotic or a back-up antibiotic prescription given with advice on adherence</t>
  </si>
  <si>
    <t xml:space="preserve">No antibiotic or back-up/delayed antibiotic given </t>
  </si>
  <si>
    <t xml:space="preserve">Immediate antibiotic or a back-up prescription given </t>
  </si>
  <si>
    <t>Immediate antibiotic given with advice on adherence (FP 4+; C 3-4)</t>
  </si>
  <si>
    <r>
      <t xml:space="preserve">Dose/frequency correct </t>
    </r>
    <r>
      <rPr>
        <i/>
        <sz val="11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Penicillin V 500mg QDS or 1000mg BD
Clarithromycin 250 - 500mg BD
Erythromycin 250 - 500mg QDS; 
500mg – 1000mg BD in pregnancy</t>
    </r>
  </si>
  <si>
    <t>Read Code</t>
  </si>
  <si>
    <t>Infection</t>
  </si>
  <si>
    <t>SNOMED</t>
  </si>
  <si>
    <t>Key Points</t>
  </si>
  <si>
    <t>Medicine</t>
  </si>
  <si>
    <t>Adult Dose</t>
  </si>
  <si>
    <t>Length</t>
  </si>
  <si>
    <t xml:space="preserve">
Acute Sore Throat
NICE NG84</t>
  </si>
  <si>
    <t xml:space="preserve">5 – 10 days </t>
  </si>
  <si>
    <r>
      <rPr>
        <b/>
        <sz val="11"/>
        <color theme="1"/>
        <rFont val="Calibri"/>
        <family val="2"/>
        <scheme val="minor"/>
      </rPr>
      <t>First choice delayed or immediate antibiotic:</t>
    </r>
    <r>
      <rPr>
        <sz val="11"/>
        <color theme="1"/>
        <rFont val="Calibri"/>
        <family val="2"/>
        <scheme val="minor"/>
      </rPr>
      <t xml:space="preserve">
phenoxymethylpenicillin</t>
    </r>
  </si>
  <si>
    <t>250mg to 500mg BD</t>
  </si>
  <si>
    <r>
      <t xml:space="preserve">Advise paracetamol, or if preferred and suitable, ibuprofen for pain.
Medicated lozenges may help pain in adults.
Use FeverPAIN or Centor to assess symptoms:
</t>
    </r>
    <r>
      <rPr>
        <b/>
        <sz val="11"/>
        <color theme="1"/>
        <rFont val="Calibri"/>
        <family val="2"/>
        <scheme val="minor"/>
      </rPr>
      <t>FeverPAIN 0-1 or Centor 0-2:</t>
    </r>
    <r>
      <rPr>
        <sz val="11"/>
        <color theme="1"/>
        <rFont val="Calibri"/>
        <family val="2"/>
        <scheme val="minor"/>
      </rPr>
      <t xml:space="preserve"> no antibiotic;
</t>
    </r>
    <r>
      <rPr>
        <b/>
        <sz val="11"/>
        <color theme="1"/>
        <rFont val="Calibri"/>
        <family val="2"/>
        <scheme val="minor"/>
      </rPr>
      <t>FeverPAIN 2-3:</t>
    </r>
    <r>
      <rPr>
        <sz val="11"/>
        <color theme="1"/>
        <rFont val="Calibri"/>
        <family val="2"/>
        <scheme val="minor"/>
      </rPr>
      <t xml:space="preserve"> no or back-up antibiotic;
</t>
    </r>
    <r>
      <rPr>
        <b/>
        <sz val="11"/>
        <color theme="1"/>
        <rFont val="Calibri"/>
        <family val="2"/>
        <scheme val="minor"/>
      </rPr>
      <t>FeverPAIN 4-5 or Centor 3-4</t>
    </r>
    <r>
      <rPr>
        <sz val="11"/>
        <color theme="1"/>
        <rFont val="Calibri"/>
        <family val="2"/>
        <scheme val="minor"/>
      </rPr>
      <t>: immediate or
back-up antibiotic.
Systemically very unwell or high risk of complications: immediate antibiotic.
*5 days of phenoxymethylpenicillin may be enough for symptomatic cure; but a 10-day course may increase the chance of microbiological cure.
For detailed information view the visual summary.</t>
    </r>
  </si>
  <si>
    <t>erythromycin (preferred if pregnant)</t>
  </si>
  <si>
    <r>
      <rPr>
        <b/>
        <sz val="11"/>
        <color theme="1"/>
        <rFont val="Calibri"/>
        <family val="2"/>
        <scheme val="minor"/>
      </rPr>
      <t xml:space="preserve">Penicillin allergy: </t>
    </r>
    <r>
      <rPr>
        <sz val="11"/>
        <color theme="1"/>
        <rFont val="Calibri"/>
        <family val="2"/>
        <scheme val="minor"/>
      </rPr>
      <t xml:space="preserve">
clarithromycin </t>
    </r>
    <r>
      <rPr>
        <b/>
        <sz val="11"/>
        <color theme="1"/>
        <rFont val="Calibri"/>
        <family val="2"/>
        <scheme val="minor"/>
      </rPr>
      <t>OR</t>
    </r>
  </si>
  <si>
    <r>
      <t xml:space="preserve">250mg to 500mg QDS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
500mg to 1000 mg BD</t>
    </r>
  </si>
  <si>
    <r>
      <t xml:space="preserve">500mg QDS 
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1000mg BD </t>
    </r>
  </si>
  <si>
    <t xml:space="preserve">
Table 1. The current NICE summary of antimicrobial prescribing guidance for acute sore throats.</t>
  </si>
  <si>
    <r>
      <rPr>
        <b/>
        <sz val="11"/>
        <color rgb="FFAD0016"/>
        <rFont val="Calibri"/>
        <family val="2"/>
        <scheme val="minor"/>
      </rPr>
      <t>Step 1</t>
    </r>
    <r>
      <rPr>
        <sz val="11"/>
        <color rgb="FFAD0016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Search for 20-40 consultation records (minimum 20 consultations) relating to acute sore throat. The Snomed/Read codes below are a sample of codes that can be used, but consider adding codes that you or your colleagues are likely to use when you see patients with a sore throat Searching for just a few Read codes may identify all the consultations you require for the audit.</t>
    </r>
  </si>
  <si>
    <r>
      <rPr>
        <b/>
        <sz val="11"/>
        <color rgb="FFAD0016"/>
        <rFont val="Calibri"/>
        <family val="2"/>
        <scheme val="minor"/>
      </rPr>
      <t>Step 3</t>
    </r>
    <r>
      <rPr>
        <sz val="11"/>
        <color rgb="FFAD0016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How did you do? A summary of your audit and compliance with NICE guidance is automatically provided at the bottom of the data collection table. </t>
    </r>
  </si>
  <si>
    <t>Compare your responses from rows A-F to the NICE guidance above to help you decide if management was appropriate for the clinical presentation</t>
  </si>
  <si>
    <t>Version: 11       Published: Nov 2022       Review Date: Nov 2025</t>
  </si>
  <si>
    <t>1.    NICE Guidelines NG84: Sore throat (acute): antimicrobial prescribing</t>
  </si>
  <si>
    <t>Overall compliance with NICE guidance, how did you do?</t>
  </si>
  <si>
    <t xml:space="preserve">Promote use of NICE antimicrobial prescribing guidelines by all in practice
</t>
  </si>
  <si>
    <t xml:space="preserve">Store the TARGET TYI-RTI leaflet on clinical system.
</t>
  </si>
  <si>
    <t xml:space="preserve">Encourage others to perform an audit.
</t>
  </si>
  <si>
    <t>Make use of TARGET Toolkit</t>
  </si>
  <si>
    <t>Consider developing a target for antibiotic prescribing rate. e.g.1 in 3 immediate, 1 in 3 delayed, 1 in 3 no antibiotic)</t>
  </si>
  <si>
    <t>Make use of the FeverPAIN or Centor Score.</t>
  </si>
  <si>
    <t>2.    NICE Summary of antimicrobial prescribing guidance - managing common infections</t>
  </si>
  <si>
    <t>This cell will auto calculate. A positive result will appear if you responded yes to row F-I OR responded yes to sharing the TARGET leaflet as the leaflet contains all of the advice in rows F-I.</t>
  </si>
  <si>
    <t>If antibiotics used, total number given correct antibiotic, dose/frequency and course length (KLM)?</t>
  </si>
  <si>
    <t>Overall compliance with NICE guidance to share self-help, safety netting advice and antibiotic advice (FGHI) OR if TARGET TYI-RTI leaflet shared(J)?</t>
  </si>
  <si>
    <r>
      <t xml:space="preserve">Antibiotic choice correct      
</t>
    </r>
    <r>
      <rPr>
        <i/>
        <sz val="10"/>
        <color rgb="FF000000"/>
        <rFont val="Arial"/>
        <family val="2"/>
      </rPr>
      <t>1st line: Phenoxymethylpenicillin
Penicillin allergy: Clarithromycin or Erythromycin (Erythromycin preferred in pregnancy)</t>
    </r>
  </si>
  <si>
    <r>
      <t xml:space="preserve">Dose/frequency correct 
</t>
    </r>
    <r>
      <rPr>
        <sz val="10"/>
        <color rgb="FF000000"/>
        <rFont val="Arial"/>
        <family val="2"/>
      </rPr>
      <t xml:space="preserve">Adults: </t>
    </r>
    <r>
      <rPr>
        <i/>
        <sz val="10"/>
        <color rgb="FF000000"/>
        <rFont val="Arial"/>
        <family val="2"/>
      </rPr>
      <t>Phenoxymethylpenicillin 500mg QDS OR 1000mg BD 
Clarithromycin 250mg - 500mg BD 
Erythromycin 250-500mg QDS or 500mg–1000mg BD</t>
    </r>
  </si>
  <si>
    <r>
      <t xml:space="preserve">Course length correct
</t>
    </r>
    <r>
      <rPr>
        <i/>
        <sz val="10"/>
        <color rgb="FF000000"/>
        <rFont val="Arial"/>
        <family val="2"/>
      </rPr>
      <t>Phenoxymethylpenicillin 5-10d
Clarithromycin and Erythromycin 5d</t>
    </r>
  </si>
  <si>
    <t>Compliance with NICE Guidance for Management of 
an ACUTE SORE THROAT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</si>
</sst>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8"/>
      <color indexed="2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18"/>
      <color theme="3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rgb="FFAF1E2C"/>
      <name val="Calibri"/>
      <family val="2"/>
    </font>
    <font>
      <b/>
      <sz val="11"/>
      <color rgb="FFAF1E2C"/>
      <name val="Calibri"/>
      <family val="2"/>
    </font>
    <font>
      <sz val="11"/>
      <color rgb="FFAF1E2C"/>
      <name val="Calibri"/>
      <family val="2"/>
      <scheme val="minor"/>
    </font>
    <font>
      <b/>
      <sz val="11"/>
      <color rgb="FFAF1E2C"/>
      <name val="Calibri"/>
      <family val="2"/>
      <scheme val="minor"/>
    </font>
    <font>
      <b/>
      <sz val="16"/>
      <color rgb="FFAF1E2C"/>
      <name val="Arial"/>
      <family val="2"/>
    </font>
    <font>
      <b/>
      <sz val="14"/>
      <color rgb="FFAF1E2C"/>
      <name val="Arial"/>
      <family val="2"/>
    </font>
    <font>
      <b/>
      <sz val="12"/>
      <color rgb="FFAF1E2C"/>
      <name val="Arial"/>
      <family val="2"/>
    </font>
    <font>
      <b/>
      <sz val="11"/>
      <name val="Arial"/>
      <family val="2"/>
    </font>
    <font>
      <b/>
      <sz val="14"/>
      <color rgb="FFAF1E2C"/>
      <name val="Calibri"/>
      <family val="2"/>
    </font>
    <font>
      <b/>
      <sz val="18"/>
      <color rgb="FFAF1E2C"/>
      <name val="Calibri"/>
      <family val="2"/>
    </font>
    <font>
      <sz val="8"/>
      <color rgb="FFAF1E2C"/>
      <name val="Arial"/>
      <family val="2"/>
    </font>
    <font>
      <b/>
      <sz val="11"/>
      <color rgb="FFAD0016"/>
      <name val="Calibri"/>
      <family val="2"/>
      <scheme val="minor"/>
    </font>
    <font>
      <sz val="11"/>
      <color rgb="FFAD0016"/>
      <name val="Calibri"/>
      <family val="2"/>
      <scheme val="minor"/>
    </font>
    <font>
      <b/>
      <sz val="18"/>
      <color rgb="FFAD00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 applyFill="1"/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4" borderId="16" xfId="0" applyFill="1" applyBorder="1"/>
    <xf numFmtId="0" fontId="0" fillId="4" borderId="12" xfId="0" applyFill="1" applyBorder="1"/>
    <xf numFmtId="0" fontId="0" fillId="4" borderId="39" xfId="0" applyFill="1" applyBorder="1"/>
    <xf numFmtId="0" fontId="16" fillId="4" borderId="16" xfId="0" applyFont="1" applyFill="1" applyBorder="1"/>
    <xf numFmtId="0" fontId="16" fillId="4" borderId="0" xfId="0" applyFont="1" applyFill="1" applyBorder="1"/>
    <xf numFmtId="0" fontId="16" fillId="4" borderId="17" xfId="0" applyFont="1" applyFill="1" applyBorder="1"/>
    <xf numFmtId="0" fontId="0" fillId="4" borderId="17" xfId="0" applyFill="1" applyBorder="1"/>
    <xf numFmtId="0" fontId="0" fillId="4" borderId="14" xfId="0" applyFill="1" applyBorder="1"/>
    <xf numFmtId="0" fontId="0" fillId="4" borderId="0" xfId="0" applyFill="1" applyBorder="1" applyAlignment="1"/>
    <xf numFmtId="0" fontId="0" fillId="0" borderId="0" xfId="0" applyFont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vertical="top" wrapText="1"/>
    </xf>
    <xf numFmtId="0" fontId="0" fillId="4" borderId="0" xfId="0" applyFont="1" applyFill="1" applyBorder="1"/>
    <xf numFmtId="0" fontId="0" fillId="4" borderId="0" xfId="0" applyFont="1" applyFill="1"/>
    <xf numFmtId="0" fontId="12" fillId="5" borderId="0" xfId="2" applyFill="1" applyBorder="1" applyAlignment="1" applyProtection="1">
      <alignment vertical="center" wrapText="1"/>
    </xf>
    <xf numFmtId="0" fontId="22" fillId="4" borderId="0" xfId="0" applyFont="1" applyFill="1" applyBorder="1"/>
    <xf numFmtId="0" fontId="15" fillId="4" borderId="0" xfId="0" applyFont="1" applyFill="1" applyBorder="1"/>
    <xf numFmtId="0" fontId="3" fillId="0" borderId="2" xfId="0" applyFont="1" applyBorder="1" applyAlignment="1">
      <alignment horizontal="center"/>
    </xf>
    <xf numFmtId="0" fontId="14" fillId="4" borderId="0" xfId="0" applyFont="1" applyFill="1" applyBorder="1"/>
    <xf numFmtId="0" fontId="11" fillId="4" borderId="0" xfId="0" applyFont="1" applyFill="1" applyBorder="1"/>
    <xf numFmtId="0" fontId="16" fillId="4" borderId="0" xfId="0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vertical="center"/>
    </xf>
    <xf numFmtId="0" fontId="23" fillId="4" borderId="16" xfId="0" applyFont="1" applyFill="1" applyBorder="1" applyAlignment="1">
      <alignment horizontal="right"/>
    </xf>
    <xf numFmtId="0" fontId="11" fillId="4" borderId="38" xfId="0" applyFont="1" applyFill="1" applyBorder="1"/>
    <xf numFmtId="0" fontId="23" fillId="5" borderId="16" xfId="0" applyFont="1" applyFill="1" applyBorder="1"/>
    <xf numFmtId="0" fontId="23" fillId="5" borderId="0" xfId="0" applyFont="1" applyFill="1" applyBorder="1"/>
    <xf numFmtId="0" fontId="20" fillId="5" borderId="0" xfId="0" applyFont="1" applyFill="1" applyBorder="1" applyAlignment="1">
      <alignment horizontal="left" vertical="top"/>
    </xf>
    <xf numFmtId="0" fontId="16" fillId="5" borderId="0" xfId="0" applyFont="1" applyFill="1" applyBorder="1"/>
    <xf numFmtId="0" fontId="8" fillId="5" borderId="0" xfId="0" applyFont="1" applyFill="1" applyBorder="1" applyAlignment="1">
      <alignment horizontal="left" vertical="top"/>
    </xf>
    <xf numFmtId="0" fontId="19" fillId="5" borderId="0" xfId="0" applyFont="1" applyFill="1" applyBorder="1" applyAlignment="1">
      <alignment vertical="top"/>
    </xf>
    <xf numFmtId="0" fontId="24" fillId="4" borderId="0" xfId="0" applyFont="1" applyFill="1" applyBorder="1" applyAlignment="1">
      <alignment horizontal="right"/>
    </xf>
    <xf numFmtId="0" fontId="19" fillId="5" borderId="0" xfId="0" applyFont="1" applyFill="1" applyBorder="1" applyAlignment="1">
      <alignment horizontal="left" vertical="top"/>
    </xf>
    <xf numFmtId="0" fontId="11" fillId="4" borderId="38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left" vertical="top"/>
    </xf>
    <xf numFmtId="0" fontId="0" fillId="4" borderId="16" xfId="0" applyFont="1" applyFill="1" applyBorder="1"/>
    <xf numFmtId="0" fontId="20" fillId="5" borderId="0" xfId="0" applyFont="1" applyFill="1" applyBorder="1" applyAlignment="1">
      <alignment horizontal="right" vertical="top"/>
    </xf>
    <xf numFmtId="0" fontId="20" fillId="5" borderId="16" xfId="0" applyFont="1" applyFill="1" applyBorder="1" applyAlignment="1">
      <alignment horizontal="right" vertical="top"/>
    </xf>
    <xf numFmtId="0" fontId="20" fillId="5" borderId="17" xfId="0" applyFont="1" applyFill="1" applyBorder="1" applyAlignment="1">
      <alignment horizontal="right" vertical="top"/>
    </xf>
    <xf numFmtId="0" fontId="20" fillId="5" borderId="17" xfId="0" applyFont="1" applyFill="1" applyBorder="1" applyAlignment="1">
      <alignment horizontal="left" vertical="top"/>
    </xf>
    <xf numFmtId="0" fontId="0" fillId="0" borderId="0" xfId="0" applyFill="1"/>
    <xf numFmtId="0" fontId="0" fillId="0" borderId="0" xfId="0" applyFont="1" applyFill="1"/>
    <xf numFmtId="0" fontId="0" fillId="0" borderId="0" xfId="0" applyFill="1" applyBorder="1"/>
    <xf numFmtId="0" fontId="13" fillId="4" borderId="0" xfId="2" applyFont="1" applyFill="1" applyBorder="1" applyAlignment="1" applyProtection="1"/>
    <xf numFmtId="0" fontId="12" fillId="4" borderId="0" xfId="2" applyFill="1" applyBorder="1" applyAlignment="1" applyProtection="1"/>
    <xf numFmtId="14" fontId="2" fillId="0" borderId="2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/>
    </xf>
    <xf numFmtId="0" fontId="27" fillId="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20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9" fontId="8" fillId="5" borderId="0" xfId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17" fillId="5" borderId="0" xfId="0" applyFont="1" applyFill="1" applyBorder="1" applyAlignment="1" applyProtection="1">
      <alignment horizontal="center" vertical="center" wrapText="1"/>
    </xf>
    <xf numFmtId="0" fontId="19" fillId="5" borderId="10" xfId="0" applyFont="1" applyFill="1" applyBorder="1" applyAlignment="1" applyProtection="1">
      <alignment horizontal="center" vertical="center" wrapText="1"/>
    </xf>
    <xf numFmtId="0" fontId="19" fillId="5" borderId="10" xfId="0" applyFont="1" applyFill="1" applyBorder="1" applyAlignment="1" applyProtection="1">
      <alignment horizontal="center" vertical="top" wrapText="1"/>
    </xf>
    <xf numFmtId="9" fontId="20" fillId="5" borderId="0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Protection="1"/>
    <xf numFmtId="0" fontId="0" fillId="4" borderId="0" xfId="0" applyFill="1" applyBorder="1" applyAlignment="1">
      <alignment horizontal="left" wrapText="1"/>
    </xf>
    <xf numFmtId="0" fontId="0" fillId="4" borderId="38" xfId="0" applyFill="1" applyBorder="1" applyAlignment="1">
      <alignment horizontal="left" wrapText="1"/>
    </xf>
    <xf numFmtId="0" fontId="0" fillId="5" borderId="0" xfId="0" applyFill="1" applyBorder="1"/>
    <xf numFmtId="0" fontId="0" fillId="5" borderId="0" xfId="0" applyFill="1"/>
    <xf numFmtId="0" fontId="0" fillId="5" borderId="39" xfId="0" applyFill="1" applyBorder="1"/>
    <xf numFmtId="0" fontId="0" fillId="5" borderId="0" xfId="0" applyFont="1" applyFill="1" applyBorder="1"/>
    <xf numFmtId="0" fontId="36" fillId="4" borderId="0" xfId="0" applyFont="1" applyFill="1" applyBorder="1" applyAlignment="1"/>
    <xf numFmtId="0" fontId="37" fillId="4" borderId="0" xfId="0" applyFont="1" applyFill="1" applyBorder="1"/>
    <xf numFmtId="0" fontId="38" fillId="4" borderId="0" xfId="0" applyFont="1" applyFill="1" applyBorder="1"/>
    <xf numFmtId="0" fontId="43" fillId="0" borderId="0" xfId="0" applyFont="1" applyFill="1" applyBorder="1"/>
    <xf numFmtId="0" fontId="37" fillId="4" borderId="0" xfId="0" applyFont="1" applyFill="1"/>
    <xf numFmtId="0" fontId="44" fillId="4" borderId="11" xfId="0" applyFont="1" applyFill="1" applyBorder="1"/>
    <xf numFmtId="0" fontId="37" fillId="5" borderId="16" xfId="0" applyFont="1" applyFill="1" applyBorder="1" applyAlignment="1"/>
    <xf numFmtId="0" fontId="37" fillId="5" borderId="16" xfId="0" applyFont="1" applyFill="1" applyBorder="1" applyAlignment="1">
      <alignment vertical="top" wrapText="1"/>
    </xf>
    <xf numFmtId="0" fontId="45" fillId="5" borderId="16" xfId="0" applyFont="1" applyFill="1" applyBorder="1" applyAlignment="1">
      <alignment vertical="center" wrapText="1"/>
    </xf>
    <xf numFmtId="0" fontId="37" fillId="4" borderId="16" xfId="0" applyFont="1" applyFill="1" applyBorder="1"/>
    <xf numFmtId="0" fontId="37" fillId="4" borderId="12" xfId="0" applyFont="1" applyFill="1" applyBorder="1"/>
    <xf numFmtId="0" fontId="37" fillId="0" borderId="0" xfId="0" applyFont="1" applyFill="1"/>
    <xf numFmtId="0" fontId="48" fillId="4" borderId="0" xfId="0" applyFont="1" applyFill="1" applyBorder="1"/>
    <xf numFmtId="0" fontId="47" fillId="4" borderId="0" xfId="0" applyFont="1" applyFill="1" applyBorder="1"/>
    <xf numFmtId="0" fontId="47" fillId="4" borderId="0" xfId="0" applyFont="1" applyFill="1"/>
    <xf numFmtId="0" fontId="47" fillId="0" borderId="0" xfId="0" applyFont="1" applyFill="1"/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9" fontId="8" fillId="3" borderId="4" xfId="1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9" fontId="8" fillId="0" borderId="4" xfId="1" applyFont="1" applyFill="1" applyBorder="1" applyAlignment="1" applyProtection="1">
      <alignment horizontal="center" vertical="center"/>
      <protection hidden="1"/>
    </xf>
    <xf numFmtId="9" fontId="8" fillId="0" borderId="4" xfId="1" applyFont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9" fontId="8" fillId="0" borderId="28" xfId="1" applyFont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9" fontId="8" fillId="2" borderId="4" xfId="1" applyFont="1" applyFill="1" applyBorder="1" applyAlignment="1" applyProtection="1">
      <alignment horizontal="center" vertical="center"/>
      <protection hidden="1"/>
    </xf>
    <xf numFmtId="0" fontId="8" fillId="2" borderId="28" xfId="0" applyFont="1" applyFill="1" applyBorder="1" applyAlignment="1" applyProtection="1">
      <alignment horizontal="center" vertical="center"/>
      <protection hidden="1"/>
    </xf>
    <xf numFmtId="9" fontId="8" fillId="2" borderId="28" xfId="1" applyFont="1" applyFill="1" applyBorder="1" applyAlignment="1" applyProtection="1">
      <alignment horizontal="center" vertical="center"/>
      <protection hidden="1"/>
    </xf>
    <xf numFmtId="0" fontId="8" fillId="0" borderId="29" xfId="0" applyFont="1" applyFill="1" applyBorder="1" applyAlignment="1" applyProtection="1">
      <alignment horizontal="center" vertical="center"/>
      <protection hidden="1"/>
    </xf>
    <xf numFmtId="9" fontId="8" fillId="0" borderId="29" xfId="1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0" fillId="4" borderId="38" xfId="0" applyFill="1" applyBorder="1" applyAlignment="1">
      <alignment horizontal="left" wrapText="1"/>
    </xf>
    <xf numFmtId="0" fontId="11" fillId="5" borderId="0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 applyProtection="1">
      <alignment horizontal="center" vertical="top" wrapText="1"/>
    </xf>
    <xf numFmtId="0" fontId="0" fillId="3" borderId="20" xfId="0" applyFill="1" applyBorder="1" applyProtection="1"/>
    <xf numFmtId="0" fontId="11" fillId="3" borderId="21" xfId="0" applyFont="1" applyFill="1" applyBorder="1" applyAlignment="1" applyProtection="1">
      <alignment horizontal="right" vertical="center"/>
    </xf>
    <xf numFmtId="9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Protection="1"/>
    <xf numFmtId="9" fontId="11" fillId="3" borderId="0" xfId="1" applyFont="1" applyFill="1" applyBorder="1" applyAlignment="1" applyProtection="1">
      <alignment horizontal="center" vertical="center"/>
      <protection hidden="1"/>
    </xf>
    <xf numFmtId="0" fontId="11" fillId="3" borderId="21" xfId="0" applyFont="1" applyFill="1" applyBorder="1" applyAlignment="1" applyProtection="1">
      <alignment horizontal="right" vertical="top"/>
    </xf>
    <xf numFmtId="0" fontId="11" fillId="3" borderId="21" xfId="0" applyFont="1" applyFill="1" applyBorder="1" applyAlignment="1" applyProtection="1"/>
    <xf numFmtId="0" fontId="11" fillId="3" borderId="0" xfId="0" applyFont="1" applyFill="1" applyBorder="1" applyAlignment="1" applyProtection="1"/>
    <xf numFmtId="0" fontId="29" fillId="3" borderId="21" xfId="0" applyFont="1" applyFill="1" applyBorder="1" applyAlignment="1" applyProtection="1">
      <alignment horizontal="right" vertical="center"/>
    </xf>
    <xf numFmtId="0" fontId="30" fillId="3" borderId="21" xfId="0" applyFont="1" applyFill="1" applyBorder="1" applyAlignment="1" applyProtection="1">
      <alignment horizontal="right" vertical="center"/>
    </xf>
    <xf numFmtId="0" fontId="30" fillId="3" borderId="21" xfId="0" applyFont="1" applyFill="1" applyBorder="1" applyAlignment="1" applyProtection="1">
      <alignment horizontal="right" vertical="top"/>
    </xf>
    <xf numFmtId="0" fontId="30" fillId="3" borderId="22" xfId="0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vertical="center"/>
      <protection hidden="1"/>
    </xf>
    <xf numFmtId="0" fontId="8" fillId="3" borderId="6" xfId="0" applyFont="1" applyFill="1" applyBorder="1" applyAlignment="1" applyProtection="1">
      <alignment vertical="center"/>
      <protection hidden="1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left" vertical="top" wrapText="1"/>
      <protection hidden="1"/>
    </xf>
    <xf numFmtId="0" fontId="8" fillId="3" borderId="9" xfId="0" applyFont="1" applyFill="1" applyBorder="1" applyAlignment="1" applyProtection="1">
      <alignment horizontal="left" vertical="top" wrapText="1"/>
      <protection hidden="1"/>
    </xf>
    <xf numFmtId="0" fontId="8" fillId="3" borderId="12" xfId="0" applyFont="1" applyFill="1" applyBorder="1" applyAlignment="1" applyProtection="1">
      <alignment horizontal="left" vertical="top" wrapText="1"/>
      <protection hidden="1"/>
    </xf>
    <xf numFmtId="0" fontId="8" fillId="3" borderId="33" xfId="0" applyFont="1" applyFill="1" applyBorder="1" applyAlignment="1" applyProtection="1">
      <alignment horizontal="center" vertical="center"/>
    </xf>
    <xf numFmtId="0" fontId="8" fillId="3" borderId="34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  <protection hidden="1"/>
    </xf>
    <xf numFmtId="9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26" xfId="0" applyFont="1" applyFill="1" applyBorder="1" applyAlignment="1" applyProtection="1">
      <alignment horizontal="left" vertical="top" wrapText="1"/>
      <protection hidden="1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vertical="top" wrapText="1"/>
      <protection hidden="1"/>
    </xf>
    <xf numFmtId="0" fontId="4" fillId="3" borderId="9" xfId="0" applyFont="1" applyFill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2" fillId="5" borderId="0" xfId="2" applyFill="1" applyBorder="1" applyAlignment="1" applyProtection="1"/>
    <xf numFmtId="0" fontId="4" fillId="2" borderId="10" xfId="0" applyFont="1" applyFill="1" applyBorder="1" applyAlignment="1" applyProtection="1">
      <alignment horizontal="left" vertical="top" wrapText="1"/>
      <protection hidden="1"/>
    </xf>
    <xf numFmtId="0" fontId="8" fillId="2" borderId="9" xfId="0" applyFont="1" applyFill="1" applyBorder="1" applyAlignment="1" applyProtection="1">
      <alignment horizontal="left" vertical="top" wrapText="1"/>
      <protection hidden="1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8" fillId="2" borderId="12" xfId="0" applyFont="1" applyFill="1" applyBorder="1" applyAlignment="1" applyProtection="1">
      <alignment horizontal="left" vertical="top" wrapText="1"/>
      <protection hidden="1"/>
    </xf>
    <xf numFmtId="0" fontId="11" fillId="3" borderId="10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0" fillId="5" borderId="40" xfId="0" applyFont="1" applyFill="1" applyBorder="1" applyAlignment="1">
      <alignment horizontal="left" vertical="center" wrapText="1"/>
    </xf>
    <xf numFmtId="0" fontId="0" fillId="5" borderId="41" xfId="0" applyFont="1" applyFill="1" applyBorder="1" applyAlignment="1">
      <alignment horizontal="left" vertical="center" wrapText="1"/>
    </xf>
    <xf numFmtId="0" fontId="0" fillId="5" borderId="42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16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top" wrapText="1"/>
    </xf>
    <xf numFmtId="0" fontId="18" fillId="3" borderId="4" xfId="0" applyFont="1" applyFill="1" applyBorder="1" applyAlignment="1">
      <alignment horizontal="left" vertical="center" wrapText="1"/>
    </xf>
    <xf numFmtId="0" fontId="0" fillId="4" borderId="38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0" fontId="0" fillId="4" borderId="39" xfId="0" applyFont="1" applyFill="1" applyBorder="1" applyAlignment="1">
      <alignment horizontal="left" wrapText="1"/>
    </xf>
    <xf numFmtId="0" fontId="0" fillId="5" borderId="38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5" borderId="39" xfId="0" applyFont="1" applyFill="1" applyBorder="1" applyAlignment="1">
      <alignment horizontal="left" vertical="center" wrapText="1"/>
    </xf>
    <xf numFmtId="0" fontId="0" fillId="5" borderId="13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left" vertical="center" wrapText="1"/>
    </xf>
    <xf numFmtId="0" fontId="0" fillId="5" borderId="14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36" fillId="4" borderId="38" xfId="0" applyFont="1" applyFill="1" applyBorder="1" applyAlignment="1">
      <alignment horizontal="left"/>
    </xf>
    <xf numFmtId="0" fontId="36" fillId="4" borderId="0" xfId="0" applyFont="1" applyFill="1" applyBorder="1" applyAlignment="1">
      <alignment horizontal="left"/>
    </xf>
    <xf numFmtId="0" fontId="36" fillId="4" borderId="39" xfId="0" applyFont="1" applyFill="1" applyBorder="1" applyAlignment="1">
      <alignment horizontal="left"/>
    </xf>
    <xf numFmtId="0" fontId="0" fillId="4" borderId="38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39" xfId="0" applyFill="1" applyBorder="1" applyAlignment="1">
      <alignment horizontal="left" wrapText="1"/>
    </xf>
    <xf numFmtId="0" fontId="0" fillId="4" borderId="13" xfId="0" applyFill="1" applyBorder="1" applyAlignment="1">
      <alignment horizontal="left" vertical="top"/>
    </xf>
    <xf numFmtId="0" fontId="0" fillId="4" borderId="17" xfId="0" applyFill="1" applyBorder="1" applyAlignment="1">
      <alignment horizontal="left" vertical="top"/>
    </xf>
    <xf numFmtId="0" fontId="0" fillId="4" borderId="14" xfId="0" applyFill="1" applyBorder="1" applyAlignment="1">
      <alignment horizontal="left" vertical="top"/>
    </xf>
    <xf numFmtId="0" fontId="11" fillId="4" borderId="11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1" fillId="4" borderId="38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top" wrapText="1"/>
    </xf>
    <xf numFmtId="0" fontId="12" fillId="4" borderId="0" xfId="2" applyFill="1" applyBorder="1" applyAlignment="1" applyProtection="1">
      <alignment horizontal="center"/>
    </xf>
    <xf numFmtId="0" fontId="16" fillId="4" borderId="16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4" borderId="39" xfId="0" applyFont="1" applyFill="1" applyBorder="1" applyAlignment="1">
      <alignment horizontal="left" vertical="top" wrapText="1"/>
    </xf>
    <xf numFmtId="0" fontId="35" fillId="4" borderId="0" xfId="0" applyFont="1" applyFill="1" applyAlignment="1">
      <alignment horizontal="center"/>
    </xf>
    <xf numFmtId="0" fontId="26" fillId="4" borderId="0" xfId="0" applyFont="1" applyFill="1" applyBorder="1" applyAlignment="1">
      <alignment horizontal="left" wrapText="1"/>
    </xf>
    <xf numFmtId="0" fontId="0" fillId="4" borderId="17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39" fillId="0" borderId="0" xfId="0" applyFont="1" applyAlignment="1">
      <alignment horizontal="center" vertical="center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left" vertical="top" wrapText="1"/>
      <protection hidden="1"/>
    </xf>
    <xf numFmtId="0" fontId="4" fillId="3" borderId="26" xfId="0" applyFont="1" applyFill="1" applyBorder="1" applyAlignment="1" applyProtection="1">
      <alignment horizontal="left" vertical="top" wrapText="1"/>
      <protection hidden="1"/>
    </xf>
    <xf numFmtId="0" fontId="4" fillId="0" borderId="35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 applyProtection="1">
      <alignment horizontal="left" vertical="top" wrapText="1"/>
      <protection hidden="1"/>
    </xf>
    <xf numFmtId="0" fontId="4" fillId="0" borderId="37" xfId="0" applyFont="1" applyFill="1" applyBorder="1" applyAlignment="1" applyProtection="1">
      <alignment horizontal="left" vertical="top" wrapText="1"/>
      <protection hidden="1"/>
    </xf>
    <xf numFmtId="0" fontId="4" fillId="0" borderId="36" xfId="0" applyFont="1" applyFill="1" applyBorder="1" applyAlignment="1" applyProtection="1">
      <alignment horizontal="left" vertical="top" wrapText="1"/>
      <protection hidden="1"/>
    </xf>
    <xf numFmtId="0" fontId="28" fillId="3" borderId="23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horizontal="left" vertical="top" wrapText="1"/>
    </xf>
    <xf numFmtId="0" fontId="19" fillId="3" borderId="10" xfId="0" applyFont="1" applyFill="1" applyBorder="1" applyAlignment="1" applyProtection="1">
      <alignment horizontal="left" vertical="center"/>
    </xf>
    <xf numFmtId="0" fontId="19" fillId="3" borderId="15" xfId="0" applyFont="1" applyFill="1" applyBorder="1" applyAlignment="1" applyProtection="1">
      <alignment horizontal="left" vertical="center"/>
    </xf>
    <xf numFmtId="0" fontId="19" fillId="3" borderId="9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 wrapText="1"/>
    </xf>
    <xf numFmtId="0" fontId="20" fillId="5" borderId="9" xfId="0" applyFont="1" applyFill="1" applyBorder="1" applyAlignment="1" applyProtection="1">
      <alignment horizontal="left" vertical="center" wrapText="1"/>
    </xf>
    <xf numFmtId="0" fontId="20" fillId="5" borderId="4" xfId="0" applyFont="1" applyFill="1" applyBorder="1" applyAlignment="1" applyProtection="1">
      <alignment horizontal="left" vertical="center" wrapText="1"/>
    </xf>
    <xf numFmtId="0" fontId="20" fillId="5" borderId="4" xfId="0" applyFont="1" applyFill="1" applyBorder="1" applyAlignment="1" applyProtection="1">
      <alignment horizontal="center" vertical="center"/>
      <protection hidden="1"/>
    </xf>
    <xf numFmtId="9" fontId="20" fillId="5" borderId="4" xfId="0" applyNumberFormat="1" applyFont="1" applyFill="1" applyBorder="1" applyAlignment="1" applyProtection="1">
      <alignment horizontal="center" vertical="center"/>
      <protection hidden="1"/>
    </xf>
    <xf numFmtId="0" fontId="20" fillId="5" borderId="4" xfId="0" applyFont="1" applyFill="1" applyBorder="1" applyAlignment="1" applyProtection="1">
      <alignment horizontal="center" vertical="center"/>
    </xf>
    <xf numFmtId="9" fontId="20" fillId="5" borderId="11" xfId="0" applyNumberFormat="1" applyFont="1" applyFill="1" applyBorder="1" applyAlignment="1" applyProtection="1">
      <alignment horizontal="center" vertical="center"/>
    </xf>
    <xf numFmtId="9" fontId="20" fillId="5" borderId="16" xfId="0" applyNumberFormat="1" applyFont="1" applyFill="1" applyBorder="1" applyAlignment="1" applyProtection="1">
      <alignment horizontal="center" vertical="center"/>
    </xf>
    <xf numFmtId="9" fontId="20" fillId="5" borderId="12" xfId="0" applyNumberFormat="1" applyFont="1" applyFill="1" applyBorder="1" applyAlignment="1" applyProtection="1">
      <alignment horizontal="center" vertical="center"/>
    </xf>
    <xf numFmtId="9" fontId="20" fillId="5" borderId="38" xfId="0" applyNumberFormat="1" applyFont="1" applyFill="1" applyBorder="1" applyAlignment="1" applyProtection="1">
      <alignment horizontal="center" vertical="center"/>
    </xf>
    <xf numFmtId="9" fontId="20" fillId="5" borderId="0" xfId="0" applyNumberFormat="1" applyFont="1" applyFill="1" applyBorder="1" applyAlignment="1" applyProtection="1">
      <alignment horizontal="center" vertical="center"/>
    </xf>
    <xf numFmtId="9" fontId="20" fillId="5" borderId="39" xfId="0" applyNumberFormat="1" applyFont="1" applyFill="1" applyBorder="1" applyAlignment="1" applyProtection="1">
      <alignment horizontal="center" vertical="center"/>
    </xf>
    <xf numFmtId="9" fontId="20" fillId="5" borderId="13" xfId="0" applyNumberFormat="1" applyFont="1" applyFill="1" applyBorder="1" applyAlignment="1" applyProtection="1">
      <alignment horizontal="center" vertical="center"/>
    </xf>
    <xf numFmtId="9" fontId="20" fillId="5" borderId="17" xfId="0" applyNumberFormat="1" applyFont="1" applyFill="1" applyBorder="1" applyAlignment="1" applyProtection="1">
      <alignment horizontal="center" vertical="center"/>
    </xf>
    <xf numFmtId="9" fontId="20" fillId="5" borderId="14" xfId="0" applyNumberFormat="1" applyFont="1" applyFill="1" applyBorder="1" applyAlignment="1" applyProtection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</xf>
    <xf numFmtId="0" fontId="20" fillId="5" borderId="15" xfId="0" applyFont="1" applyFill="1" applyBorder="1" applyAlignment="1" applyProtection="1">
      <alignment horizontal="left" vertical="center" wrapText="1"/>
    </xf>
    <xf numFmtId="0" fontId="20" fillId="5" borderId="15" xfId="0" applyFont="1" applyFill="1" applyBorder="1" applyAlignment="1" applyProtection="1">
      <alignment horizontal="left" vertical="top" wrapText="1"/>
    </xf>
    <xf numFmtId="0" fontId="20" fillId="5" borderId="9" xfId="0" applyFont="1" applyFill="1" applyBorder="1" applyAlignment="1" applyProtection="1">
      <alignment horizontal="left" vertical="top" wrapText="1"/>
    </xf>
    <xf numFmtId="0" fontId="20" fillId="5" borderId="10" xfId="0" applyFont="1" applyFill="1" applyBorder="1" applyAlignment="1" applyProtection="1">
      <alignment horizontal="center" vertical="center"/>
      <protection hidden="1"/>
    </xf>
    <xf numFmtId="0" fontId="20" fillId="5" borderId="15" xfId="0" applyFont="1" applyFill="1" applyBorder="1" applyAlignment="1" applyProtection="1">
      <alignment horizontal="center" vertical="center"/>
      <protection hidden="1"/>
    </xf>
    <xf numFmtId="0" fontId="20" fillId="5" borderId="9" xfId="0" applyFont="1" applyFill="1" applyBorder="1" applyAlignment="1" applyProtection="1">
      <alignment horizontal="center" vertical="center"/>
      <protection hidden="1"/>
    </xf>
    <xf numFmtId="9" fontId="20" fillId="5" borderId="10" xfId="0" applyNumberFormat="1" applyFont="1" applyFill="1" applyBorder="1" applyAlignment="1" applyProtection="1">
      <alignment horizontal="center" vertical="center"/>
      <protection hidden="1"/>
    </xf>
    <xf numFmtId="9" fontId="20" fillId="5" borderId="15" xfId="0" applyNumberFormat="1" applyFont="1" applyFill="1" applyBorder="1" applyAlignment="1" applyProtection="1">
      <alignment horizontal="center" vertical="center"/>
      <protection hidden="1"/>
    </xf>
    <xf numFmtId="9" fontId="20" fillId="5" borderId="9" xfId="0" applyNumberFormat="1" applyFont="1" applyFill="1" applyBorder="1" applyAlignment="1" applyProtection="1">
      <alignment horizontal="center" vertical="center"/>
      <protection hidden="1"/>
    </xf>
    <xf numFmtId="0" fontId="19" fillId="3" borderId="4" xfId="0" applyFont="1" applyFill="1" applyBorder="1" applyAlignment="1" applyProtection="1">
      <alignment horizontal="left" vertical="center" wrapText="1"/>
    </xf>
    <xf numFmtId="0" fontId="20" fillId="3" borderId="4" xfId="0" applyFont="1" applyFill="1" applyBorder="1" applyAlignment="1" applyProtection="1">
      <alignment horizontal="center" vertical="center"/>
      <protection hidden="1"/>
    </xf>
    <xf numFmtId="9" fontId="20" fillId="3" borderId="4" xfId="0" applyNumberFormat="1" applyFont="1" applyFill="1" applyBorder="1" applyAlignment="1" applyProtection="1">
      <alignment horizontal="center" vertical="center"/>
      <protection hidden="1"/>
    </xf>
    <xf numFmtId="0" fontId="40" fillId="5" borderId="0" xfId="0" applyFont="1" applyFill="1" applyAlignment="1" applyProtection="1">
      <alignment horizontal="center"/>
    </xf>
    <xf numFmtId="0" fontId="41" fillId="5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left" vertical="top" wrapText="1"/>
    </xf>
    <xf numFmtId="0" fontId="0" fillId="3" borderId="0" xfId="0" applyFont="1" applyFill="1" applyBorder="1" applyAlignment="1" applyProtection="1">
      <alignment horizontal="left" vertical="top"/>
    </xf>
    <xf numFmtId="0" fontId="0" fillId="3" borderId="24" xfId="0" applyFont="1" applyFill="1" applyBorder="1" applyAlignment="1" applyProtection="1">
      <alignment horizontal="left" vertical="top"/>
    </xf>
    <xf numFmtId="0" fontId="11" fillId="3" borderId="18" xfId="0" applyFont="1" applyFill="1" applyBorder="1" applyAlignment="1" applyProtection="1">
      <alignment horizontal="left" vertical="center"/>
    </xf>
    <xf numFmtId="0" fontId="11" fillId="3" borderId="19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0" fillId="3" borderId="24" xfId="0" applyFont="1" applyFill="1" applyBorder="1" applyAlignment="1" applyProtection="1">
      <alignment horizontal="left" vertical="top" wrapText="1"/>
    </xf>
    <xf numFmtId="9" fontId="20" fillId="3" borderId="4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42" fillId="3" borderId="3" xfId="0" applyFont="1" applyFill="1" applyBorder="1" applyAlignment="1" applyProtection="1">
      <alignment horizontal="center"/>
    </xf>
    <xf numFmtId="0" fontId="42" fillId="3" borderId="2" xfId="0" applyFont="1" applyFill="1" applyBorder="1" applyAlignment="1" applyProtection="1">
      <alignment horizontal="center"/>
    </xf>
    <xf numFmtId="0" fontId="42" fillId="3" borderId="1" xfId="0" applyFont="1" applyFill="1" applyBorder="1" applyAlignment="1" applyProtection="1">
      <alignment horizontal="center"/>
    </xf>
    <xf numFmtId="14" fontId="23" fillId="0" borderId="3" xfId="0" applyNumberFormat="1" applyFont="1" applyBorder="1" applyAlignment="1" applyProtection="1">
      <alignment horizontal="center"/>
    </xf>
    <xf numFmtId="0" fontId="23" fillId="0" borderId="2" xfId="0" applyFont="1" applyBorder="1" applyAlignment="1" applyProtection="1">
      <alignment horizontal="center"/>
    </xf>
    <xf numFmtId="14" fontId="23" fillId="5" borderId="2" xfId="0" applyNumberFormat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vertical="center"/>
    </xf>
    <xf numFmtId="0" fontId="33" fillId="5" borderId="0" xfId="0" applyFont="1" applyFill="1" applyAlignment="1" applyProtection="1">
      <alignment horizontal="left" wrapText="1"/>
    </xf>
    <xf numFmtId="0" fontId="19" fillId="3" borderId="9" xfId="0" applyFont="1" applyFill="1" applyBorder="1" applyAlignment="1" applyProtection="1">
      <alignment horizontal="left" vertical="center" wrapText="1"/>
    </xf>
    <xf numFmtId="0" fontId="20" fillId="3" borderId="10" xfId="0" applyFont="1" applyFill="1" applyBorder="1" applyAlignment="1" applyProtection="1">
      <alignment horizontal="center" vertical="center"/>
      <protection hidden="1"/>
    </xf>
    <xf numFmtId="0" fontId="20" fillId="3" borderId="15" xfId="0" applyFont="1" applyFill="1" applyBorder="1" applyAlignment="1" applyProtection="1">
      <alignment horizontal="center" vertical="center"/>
      <protection hidden="1"/>
    </xf>
    <xf numFmtId="0" fontId="20" fillId="3" borderId="9" xfId="0" applyFont="1" applyFill="1" applyBorder="1" applyAlignment="1" applyProtection="1">
      <alignment horizontal="center" vertical="center"/>
      <protection hidden="1"/>
    </xf>
    <xf numFmtId="9" fontId="20" fillId="3" borderId="10" xfId="0" applyNumberFormat="1" applyFont="1" applyFill="1" applyBorder="1" applyAlignment="1" applyProtection="1">
      <alignment horizontal="center" vertical="center"/>
      <protection hidden="1"/>
    </xf>
    <xf numFmtId="9" fontId="20" fillId="3" borderId="15" xfId="0" applyNumberFormat="1" applyFont="1" applyFill="1" applyBorder="1" applyAlignment="1" applyProtection="1">
      <alignment horizontal="center" vertical="center"/>
      <protection hidden="1"/>
    </xf>
    <xf numFmtId="9" fontId="20" fillId="3" borderId="9" xfId="0" applyNumberFormat="1" applyFont="1" applyFill="1" applyBorder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D6BA"/>
      <color rgb="FFAF1E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nf.org/news/2021/07/29/bnf-hosts-antimicrobial-summary-guidance-on-behalf-of-nice-and-phe/" TargetMode="External"/><Relationship Id="rId1" Type="http://schemas.openxmlformats.org/officeDocument/2006/relationships/hyperlink" Target="https://www.nice.org.uk/guidance/ng8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BG63"/>
  <sheetViews>
    <sheetView view="pageBreakPreview" zoomScale="93" zoomScaleNormal="90" zoomScaleSheetLayoutView="93" workbookViewId="0">
      <selection activeCell="D13" sqref="D13:K15"/>
    </sheetView>
  </sheetViews>
  <sheetFormatPr defaultRowHeight="14.5" x14ac:dyDescent="0.35"/>
  <cols>
    <col min="1" max="1" width="4.453125" customWidth="1"/>
    <col min="3" max="3" width="12.1796875" customWidth="1"/>
    <col min="4" max="4" width="9.81640625" bestFit="1" customWidth="1"/>
    <col min="5" max="5" width="5.90625" customWidth="1"/>
    <col min="7" max="7" width="9.08984375" customWidth="1"/>
    <col min="8" max="8" width="9.81640625" customWidth="1"/>
    <col min="9" max="9" width="10.453125" customWidth="1"/>
    <col min="13" max="13" width="10" customWidth="1"/>
    <col min="14" max="14" width="9.81640625" bestFit="1" customWidth="1"/>
    <col min="16" max="16" width="11.08984375" customWidth="1"/>
    <col min="17" max="17" width="16.08984375" customWidth="1"/>
    <col min="18" max="18" width="11.1796875" customWidth="1"/>
    <col min="21" max="21" width="3.08984375" customWidth="1"/>
    <col min="22" max="57" width="9.08984375" style="66"/>
  </cols>
  <sheetData>
    <row r="1" spans="1:57" s="22" customFormat="1" ht="28.5" x14ac:dyDescent="0.65">
      <c r="A1" s="236" t="s">
        <v>121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</row>
    <row r="2" spans="1:57" s="22" customFormat="1" ht="15" customHeight="1" x14ac:dyDescent="0.35">
      <c r="B2" s="237" t="s">
        <v>48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</row>
    <row r="3" spans="1:57" s="22" customFormat="1" x14ac:dyDescent="0.35"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</row>
    <row r="4" spans="1:57" s="22" customFormat="1" ht="18" customHeight="1" x14ac:dyDescent="0.35"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</row>
    <row r="5" spans="1:57" s="22" customFormat="1" ht="6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</row>
    <row r="6" spans="1:57" s="22" customFormat="1" ht="18.5" x14ac:dyDescent="0.45">
      <c r="A6" s="23"/>
      <c r="B6" s="94" t="s">
        <v>49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</row>
    <row r="7" spans="1:57" s="37" customFormat="1" x14ac:dyDescent="0.35">
      <c r="A7" s="36"/>
      <c r="B7" s="33" t="s">
        <v>78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</row>
    <row r="8" spans="1:57" s="37" customFormat="1" x14ac:dyDescent="0.35">
      <c r="A8" s="36"/>
      <c r="B8" s="70" t="s">
        <v>168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</row>
    <row r="9" spans="1:57" s="37" customFormat="1" x14ac:dyDescent="0.35">
      <c r="A9" s="36"/>
      <c r="B9" s="166" t="s">
        <v>176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36"/>
      <c r="O9" s="36"/>
      <c r="P9" s="36"/>
      <c r="Q9" s="36"/>
      <c r="R9" s="36"/>
      <c r="S9" s="36"/>
      <c r="T9" s="36"/>
      <c r="U9" s="3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</row>
    <row r="10" spans="1:57" s="22" customFormat="1" ht="18" customHeight="1" x14ac:dyDescent="0.55000000000000004">
      <c r="A10" s="23"/>
      <c r="B10" s="23"/>
      <c r="C10" s="40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23"/>
      <c r="Q10" s="23"/>
      <c r="R10" s="23"/>
      <c r="S10" s="23"/>
      <c r="T10" s="23"/>
      <c r="U10" s="23"/>
      <c r="V10" s="68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</row>
    <row r="11" spans="1:57" s="22" customFormat="1" ht="18" customHeight="1" x14ac:dyDescent="0.35">
      <c r="A11" s="23"/>
      <c r="B11" s="171" t="s">
        <v>163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23"/>
      <c r="U11" s="23"/>
      <c r="V11" s="68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</row>
    <row r="12" spans="1:57" s="22" customFormat="1" x14ac:dyDescent="0.35">
      <c r="A12" s="23"/>
      <c r="B12" s="183" t="s">
        <v>148</v>
      </c>
      <c r="C12" s="183"/>
      <c r="D12" s="213" t="s">
        <v>150</v>
      </c>
      <c r="E12" s="214"/>
      <c r="F12" s="214"/>
      <c r="G12" s="214"/>
      <c r="H12" s="214"/>
      <c r="I12" s="214"/>
      <c r="J12" s="214"/>
      <c r="K12" s="215"/>
      <c r="L12" s="213" t="s">
        <v>151</v>
      </c>
      <c r="M12" s="214"/>
      <c r="N12" s="214"/>
      <c r="O12" s="215"/>
      <c r="P12" s="183" t="s">
        <v>152</v>
      </c>
      <c r="Q12" s="183"/>
      <c r="R12" s="183" t="s">
        <v>153</v>
      </c>
      <c r="S12" s="183"/>
      <c r="T12" s="23"/>
      <c r="U12" s="23"/>
      <c r="V12" s="68"/>
      <c r="W12" s="68"/>
      <c r="X12" s="68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</row>
    <row r="13" spans="1:57" s="22" customFormat="1" ht="45.5" customHeight="1" x14ac:dyDescent="0.35">
      <c r="A13" s="23"/>
      <c r="B13" s="197" t="s">
        <v>154</v>
      </c>
      <c r="C13" s="198"/>
      <c r="D13" s="180" t="s">
        <v>158</v>
      </c>
      <c r="E13" s="181"/>
      <c r="F13" s="181"/>
      <c r="G13" s="181"/>
      <c r="H13" s="181"/>
      <c r="I13" s="181"/>
      <c r="J13" s="181"/>
      <c r="K13" s="182"/>
      <c r="L13" s="177" t="s">
        <v>156</v>
      </c>
      <c r="M13" s="178"/>
      <c r="N13" s="178"/>
      <c r="O13" s="179"/>
      <c r="P13" s="177" t="s">
        <v>162</v>
      </c>
      <c r="Q13" s="179"/>
      <c r="R13" s="177" t="s">
        <v>155</v>
      </c>
      <c r="S13" s="179"/>
      <c r="T13" s="23"/>
      <c r="U13" s="23"/>
      <c r="V13" s="68"/>
      <c r="W13" s="68"/>
      <c r="X13" s="68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</row>
    <row r="14" spans="1:57" s="22" customFormat="1" ht="66.5" customHeight="1" x14ac:dyDescent="0.35">
      <c r="A14" s="23"/>
      <c r="B14" s="199"/>
      <c r="C14" s="200"/>
      <c r="D14" s="188"/>
      <c r="E14" s="189"/>
      <c r="F14" s="189"/>
      <c r="G14" s="189"/>
      <c r="H14" s="189"/>
      <c r="I14" s="189"/>
      <c r="J14" s="189"/>
      <c r="K14" s="190"/>
      <c r="L14" s="180" t="s">
        <v>160</v>
      </c>
      <c r="M14" s="181"/>
      <c r="N14" s="181"/>
      <c r="O14" s="182"/>
      <c r="P14" s="180" t="s">
        <v>157</v>
      </c>
      <c r="Q14" s="182"/>
      <c r="R14" s="180" t="s">
        <v>50</v>
      </c>
      <c r="S14" s="182"/>
      <c r="T14" s="23"/>
      <c r="U14" s="23"/>
      <c r="V14" s="68"/>
      <c r="W14" s="68"/>
      <c r="X14" s="68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</row>
    <row r="15" spans="1:57" s="22" customFormat="1" ht="96.5" customHeight="1" x14ac:dyDescent="0.35">
      <c r="A15" s="23"/>
      <c r="B15" s="201"/>
      <c r="C15" s="202"/>
      <c r="D15" s="191"/>
      <c r="E15" s="192"/>
      <c r="F15" s="192"/>
      <c r="G15" s="192"/>
      <c r="H15" s="192"/>
      <c r="I15" s="192"/>
      <c r="J15" s="192"/>
      <c r="K15" s="193"/>
      <c r="L15" s="174" t="s">
        <v>159</v>
      </c>
      <c r="M15" s="175"/>
      <c r="N15" s="175"/>
      <c r="O15" s="176"/>
      <c r="P15" s="174" t="s">
        <v>161</v>
      </c>
      <c r="Q15" s="176"/>
      <c r="R15" s="174" t="s">
        <v>50</v>
      </c>
      <c r="S15" s="176"/>
      <c r="T15" s="23"/>
      <c r="U15" s="23"/>
      <c r="V15" s="68"/>
      <c r="W15" s="68"/>
      <c r="X15" s="68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</row>
    <row r="16" spans="1:57" s="22" customFormat="1" ht="13.5" customHeight="1" x14ac:dyDescent="0.55000000000000004">
      <c r="B16" s="40"/>
      <c r="C16" s="38"/>
      <c r="D16" s="38"/>
      <c r="E16" s="35"/>
      <c r="F16" s="34"/>
      <c r="G16" s="34"/>
      <c r="H16" s="34"/>
      <c r="I16" s="23"/>
      <c r="J16" s="23"/>
      <c r="K16" s="23"/>
      <c r="L16" s="23"/>
      <c r="M16" s="23"/>
      <c r="N16" s="23"/>
      <c r="O16" s="23"/>
      <c r="P16" s="23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</row>
    <row r="17" spans="2:59" s="95" customFormat="1" ht="23.5" x14ac:dyDescent="0.55000000000000004">
      <c r="B17" s="96" t="s">
        <v>51</v>
      </c>
      <c r="C17" s="97"/>
      <c r="D17" s="97"/>
      <c r="E17" s="98"/>
      <c r="F17" s="99"/>
      <c r="G17" s="99"/>
      <c r="H17" s="99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</row>
    <row r="18" spans="2:59" s="22" customFormat="1" x14ac:dyDescent="0.35">
      <c r="B18" s="216" t="s">
        <v>74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8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</row>
    <row r="19" spans="2:59" s="22" customFormat="1" ht="15" customHeight="1" x14ac:dyDescent="0.35">
      <c r="B19" s="185" t="s">
        <v>164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7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</row>
    <row r="20" spans="2:59" s="22" customFormat="1" x14ac:dyDescent="0.35"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7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</row>
    <row r="21" spans="2:59" s="22" customFormat="1" x14ac:dyDescent="0.35">
      <c r="B21" s="185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7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</row>
    <row r="22" spans="2:59" s="22" customFormat="1" ht="25.5" customHeight="1" x14ac:dyDescent="0.35">
      <c r="B22" s="86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23"/>
      <c r="O22" s="23"/>
      <c r="P22" s="23"/>
      <c r="Q22" s="23"/>
      <c r="R22" s="23"/>
      <c r="S22" s="23"/>
      <c r="T22" s="2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</row>
    <row r="23" spans="2:59" s="22" customFormat="1" ht="25.5" customHeight="1" x14ac:dyDescent="0.35">
      <c r="B23" s="122"/>
      <c r="C23" s="161" t="s">
        <v>147</v>
      </c>
      <c r="D23" s="162" t="s">
        <v>149</v>
      </c>
      <c r="E23" s="194" t="s">
        <v>148</v>
      </c>
      <c r="F23" s="195"/>
      <c r="G23" s="196"/>
      <c r="H23" s="161" t="s">
        <v>147</v>
      </c>
      <c r="I23" s="162" t="s">
        <v>149</v>
      </c>
      <c r="J23" s="194" t="s">
        <v>148</v>
      </c>
      <c r="K23" s="195"/>
      <c r="L23" s="196"/>
      <c r="M23" s="161" t="s">
        <v>147</v>
      </c>
      <c r="N23" s="162" t="s">
        <v>149</v>
      </c>
      <c r="O23" s="194" t="s">
        <v>148</v>
      </c>
      <c r="P23" s="195"/>
      <c r="Q23" s="196"/>
      <c r="R23" s="23"/>
      <c r="S23" s="23"/>
      <c r="T23" s="2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</row>
    <row r="24" spans="2:59" s="22" customFormat="1" ht="25.5" customHeight="1" x14ac:dyDescent="0.35">
      <c r="B24" s="86"/>
      <c r="C24" s="163" t="s">
        <v>79</v>
      </c>
      <c r="D24" s="162">
        <v>267102003</v>
      </c>
      <c r="E24" s="184" t="s">
        <v>85</v>
      </c>
      <c r="F24" s="184"/>
      <c r="G24" s="184"/>
      <c r="H24" s="164" t="s">
        <v>91</v>
      </c>
      <c r="I24" s="162">
        <v>405737000</v>
      </c>
      <c r="J24" s="184" t="s">
        <v>101</v>
      </c>
      <c r="K24" s="184"/>
      <c r="L24" s="184"/>
      <c r="M24" s="164" t="s">
        <v>103</v>
      </c>
      <c r="N24" s="164">
        <v>195676005</v>
      </c>
      <c r="O24" s="184" t="s">
        <v>112</v>
      </c>
      <c r="P24" s="184"/>
      <c r="Q24" s="184"/>
      <c r="R24" s="23"/>
      <c r="S24" s="23"/>
      <c r="T24" s="89"/>
      <c r="U24" s="89"/>
      <c r="V24" s="87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2:59" s="22" customFormat="1" ht="25.5" customHeight="1" x14ac:dyDescent="0.35">
      <c r="B25" s="86"/>
      <c r="C25" s="163" t="s">
        <v>80</v>
      </c>
      <c r="D25" s="162">
        <v>17741008</v>
      </c>
      <c r="E25" s="184" t="s">
        <v>90</v>
      </c>
      <c r="F25" s="184"/>
      <c r="G25" s="184"/>
      <c r="H25" s="164" t="s">
        <v>92</v>
      </c>
      <c r="I25" s="162">
        <v>195662009</v>
      </c>
      <c r="J25" s="184" t="s">
        <v>100</v>
      </c>
      <c r="K25" s="184"/>
      <c r="L25" s="184"/>
      <c r="M25" s="164" t="s">
        <v>104</v>
      </c>
      <c r="N25" s="164">
        <v>195677001</v>
      </c>
      <c r="O25" s="184" t="s">
        <v>111</v>
      </c>
      <c r="P25" s="184"/>
      <c r="Q25" s="184"/>
      <c r="R25" s="23"/>
      <c r="S25" s="23"/>
      <c r="T25" s="89"/>
      <c r="U25" s="89"/>
      <c r="V25" s="87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2:59" s="22" customFormat="1" ht="25.5" customHeight="1" x14ac:dyDescent="0.35">
      <c r="B26" s="86"/>
      <c r="C26" s="163" t="s">
        <v>81</v>
      </c>
      <c r="D26" s="162">
        <v>6655004</v>
      </c>
      <c r="E26" s="184" t="s">
        <v>86</v>
      </c>
      <c r="F26" s="184"/>
      <c r="G26" s="184"/>
      <c r="H26" s="164" t="s">
        <v>93</v>
      </c>
      <c r="I26" s="162">
        <v>363746003</v>
      </c>
      <c r="J26" s="184" t="s">
        <v>99</v>
      </c>
      <c r="K26" s="184"/>
      <c r="L26" s="184"/>
      <c r="M26" s="164" t="s">
        <v>105</v>
      </c>
      <c r="N26" s="164">
        <v>17741008</v>
      </c>
      <c r="O26" s="184" t="s">
        <v>110</v>
      </c>
      <c r="P26" s="184"/>
      <c r="Q26" s="184"/>
      <c r="R26" s="23"/>
      <c r="S26" s="23"/>
      <c r="T26" s="89"/>
      <c r="U26" s="89"/>
      <c r="V26" s="87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2:59" s="22" customFormat="1" ht="25.5" customHeight="1" x14ac:dyDescent="0.35">
      <c r="B27" s="86"/>
      <c r="C27" s="163" t="s">
        <v>82</v>
      </c>
      <c r="D27" s="162">
        <v>162397003</v>
      </c>
      <c r="E27" s="184" t="s">
        <v>87</v>
      </c>
      <c r="F27" s="184"/>
      <c r="G27" s="184"/>
      <c r="H27" s="164" t="s">
        <v>94</v>
      </c>
      <c r="I27" s="162">
        <v>195667003</v>
      </c>
      <c r="J27" s="184" t="s">
        <v>98</v>
      </c>
      <c r="K27" s="184"/>
      <c r="L27" s="184"/>
      <c r="M27" s="164" t="s">
        <v>106</v>
      </c>
      <c r="N27" s="164">
        <v>162388002</v>
      </c>
      <c r="O27" s="184" t="s">
        <v>109</v>
      </c>
      <c r="P27" s="184"/>
      <c r="Q27" s="184"/>
      <c r="R27" s="23"/>
      <c r="S27" s="23"/>
      <c r="T27" s="89"/>
      <c r="U27" s="89"/>
      <c r="V27" s="87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2:59" s="22" customFormat="1" ht="25.5" customHeight="1" x14ac:dyDescent="0.35">
      <c r="B28" s="86"/>
      <c r="C28" s="163" t="s">
        <v>83</v>
      </c>
      <c r="D28" s="162">
        <v>43878008</v>
      </c>
      <c r="E28" s="184" t="s">
        <v>88</v>
      </c>
      <c r="F28" s="184"/>
      <c r="G28" s="184"/>
      <c r="H28" s="164" t="s">
        <v>95</v>
      </c>
      <c r="I28" s="162">
        <v>90176007</v>
      </c>
      <c r="J28" s="184" t="s">
        <v>102</v>
      </c>
      <c r="K28" s="184"/>
      <c r="L28" s="184"/>
      <c r="M28" s="164" t="s">
        <v>107</v>
      </c>
      <c r="N28" s="164">
        <v>162397003</v>
      </c>
      <c r="O28" s="184" t="s">
        <v>108</v>
      </c>
      <c r="P28" s="184"/>
      <c r="Q28" s="184"/>
      <c r="R28" s="23"/>
      <c r="S28" s="23"/>
      <c r="T28" s="89"/>
      <c r="U28" s="89"/>
      <c r="V28" s="87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2:59" s="22" customFormat="1" ht="25.5" customHeight="1" x14ac:dyDescent="0.35">
      <c r="B29" s="86"/>
      <c r="C29" s="163" t="s">
        <v>84</v>
      </c>
      <c r="D29" s="162" t="s">
        <v>149</v>
      </c>
      <c r="E29" s="184" t="s">
        <v>89</v>
      </c>
      <c r="F29" s="184"/>
      <c r="G29" s="184"/>
      <c r="H29" s="164" t="s">
        <v>96</v>
      </c>
      <c r="I29" s="162">
        <v>195667003</v>
      </c>
      <c r="J29" s="184" t="s">
        <v>97</v>
      </c>
      <c r="K29" s="184"/>
      <c r="L29" s="184"/>
      <c r="M29" s="165"/>
      <c r="N29" s="165"/>
      <c r="O29" s="184"/>
      <c r="P29" s="184"/>
      <c r="Q29" s="184"/>
      <c r="R29" s="23"/>
      <c r="S29" s="23"/>
      <c r="T29" s="89"/>
      <c r="U29" s="89"/>
      <c r="V29" s="87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2:59" s="22" customFormat="1" ht="15.75" customHeight="1" x14ac:dyDescent="0.35">
      <c r="B30" s="219" t="s">
        <v>140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</row>
    <row r="31" spans="2:59" s="22" customFormat="1" ht="15.75" customHeight="1" x14ac:dyDescent="0.35"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1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</row>
    <row r="32" spans="2:59" s="22" customFormat="1" ht="15.75" customHeight="1" x14ac:dyDescent="0.35">
      <c r="B32" s="219" t="s">
        <v>52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1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</row>
    <row r="33" spans="2:57" s="22" customFormat="1" ht="15.75" customHeight="1" x14ac:dyDescent="0.35">
      <c r="B33" s="219" t="s">
        <v>53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1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</row>
    <row r="34" spans="2:57" s="22" customFormat="1" ht="15.75" customHeight="1" x14ac:dyDescent="0.35">
      <c r="B34" s="219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1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</row>
    <row r="35" spans="2:57" s="22" customFormat="1" x14ac:dyDescent="0.35">
      <c r="B35" s="222" t="s">
        <v>165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4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</row>
    <row r="36" spans="2:57" s="22" customFormat="1" x14ac:dyDescent="0.35"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</row>
    <row r="37" spans="2:57" s="105" customFormat="1" ht="23.5" x14ac:dyDescent="0.55000000000000004">
      <c r="B37" s="103" t="s">
        <v>43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</row>
    <row r="38" spans="2:57" s="22" customFormat="1" x14ac:dyDescent="0.35">
      <c r="B38" s="91" t="s">
        <v>76</v>
      </c>
      <c r="C38" s="91"/>
      <c r="D38" s="92"/>
      <c r="E38" s="231" t="s">
        <v>75</v>
      </c>
      <c r="F38" s="231"/>
      <c r="G38" s="93" t="s">
        <v>77</v>
      </c>
      <c r="H38" s="92"/>
      <c r="I38" s="92"/>
      <c r="J38" s="92"/>
      <c r="K38" s="92"/>
      <c r="L38" s="92"/>
      <c r="M38" s="92"/>
      <c r="N38" s="92"/>
      <c r="O38" s="23"/>
      <c r="P38" s="23"/>
      <c r="Q38" s="23"/>
      <c r="R38" s="23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</row>
    <row r="39" spans="2:57" s="22" customFormat="1" x14ac:dyDescent="0.35">
      <c r="B39" s="42" t="s">
        <v>44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</row>
    <row r="40" spans="2:57" s="22" customFormat="1" ht="15" customHeight="1" x14ac:dyDescent="0.35">
      <c r="B40" s="225" t="s">
        <v>45</v>
      </c>
      <c r="C40" s="226"/>
      <c r="D40" s="27">
        <v>1</v>
      </c>
      <c r="E40" s="27" t="s">
        <v>55</v>
      </c>
      <c r="F40" s="24"/>
      <c r="G40" s="24"/>
      <c r="H40" s="24"/>
      <c r="I40" s="24"/>
      <c r="J40" s="232" t="s">
        <v>58</v>
      </c>
      <c r="K40" s="232"/>
      <c r="L40" s="232"/>
      <c r="M40" s="232"/>
      <c r="N40" s="232"/>
      <c r="O40" s="232"/>
      <c r="P40" s="232"/>
      <c r="Q40" s="232"/>
      <c r="R40" s="232"/>
      <c r="S40" s="232"/>
      <c r="T40" s="233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</row>
    <row r="41" spans="2:57" s="22" customFormat="1" ht="15" customHeight="1" x14ac:dyDescent="0.35">
      <c r="B41" s="227"/>
      <c r="C41" s="228"/>
      <c r="D41" s="28"/>
      <c r="E41" s="28"/>
      <c r="F41" s="23"/>
      <c r="G41" s="23"/>
      <c r="H41" s="23"/>
      <c r="I41" s="23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5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</row>
    <row r="42" spans="2:57" s="22" customFormat="1" x14ac:dyDescent="0.35">
      <c r="B42" s="229"/>
      <c r="C42" s="230"/>
      <c r="D42" s="29">
        <v>2</v>
      </c>
      <c r="E42" s="29" t="s">
        <v>46</v>
      </c>
      <c r="F42" s="30"/>
      <c r="G42" s="30"/>
      <c r="H42" s="30"/>
      <c r="I42" s="30"/>
      <c r="J42" s="29" t="s">
        <v>59</v>
      </c>
      <c r="K42" s="30"/>
      <c r="L42" s="30"/>
      <c r="M42" s="30"/>
      <c r="N42" s="30"/>
      <c r="O42" s="30"/>
      <c r="P42" s="30"/>
      <c r="Q42" s="30"/>
      <c r="R42" s="30"/>
      <c r="S42" s="30"/>
      <c r="T42" s="31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</row>
    <row r="43" spans="2:57" s="22" customFormat="1" ht="15" customHeight="1" x14ac:dyDescent="0.35">
      <c r="B43" s="225" t="s">
        <v>56</v>
      </c>
      <c r="C43" s="226"/>
      <c r="D43" s="47" t="s">
        <v>1</v>
      </c>
      <c r="E43" s="49" t="s">
        <v>139</v>
      </c>
      <c r="F43" s="24"/>
      <c r="G43" s="24"/>
      <c r="H43" s="24"/>
      <c r="I43" s="24"/>
      <c r="J43" s="27" t="s">
        <v>60</v>
      </c>
      <c r="K43" s="24"/>
      <c r="L43" s="24"/>
      <c r="M43" s="24"/>
      <c r="N43" s="24"/>
      <c r="O43" s="24"/>
      <c r="P43" s="24"/>
      <c r="Q43" s="24"/>
      <c r="R43" s="24"/>
      <c r="S43" s="24"/>
      <c r="T43" s="25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</row>
    <row r="44" spans="2:57" s="22" customFormat="1" x14ac:dyDescent="0.35">
      <c r="B44" s="227"/>
      <c r="C44" s="228"/>
      <c r="D44" s="45" t="s">
        <v>2</v>
      </c>
      <c r="E44" s="50" t="s">
        <v>12</v>
      </c>
      <c r="F44" s="23"/>
      <c r="G44" s="23"/>
      <c r="H44" s="23"/>
      <c r="I44" s="23"/>
      <c r="J44" s="28" t="s">
        <v>60</v>
      </c>
      <c r="K44" s="23"/>
      <c r="L44" s="23"/>
      <c r="M44" s="23"/>
      <c r="N44" s="23"/>
      <c r="O44" s="23"/>
      <c r="P44" s="23"/>
      <c r="Q44" s="23"/>
      <c r="R44" s="23"/>
      <c r="S44" s="23"/>
      <c r="T44" s="2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</row>
    <row r="45" spans="2:57" s="22" customFormat="1" x14ac:dyDescent="0.35">
      <c r="B45" s="227"/>
      <c r="C45" s="228"/>
      <c r="D45" s="45" t="s">
        <v>3</v>
      </c>
      <c r="E45" s="51" t="s">
        <v>143</v>
      </c>
      <c r="F45" s="23"/>
      <c r="G45" s="23"/>
      <c r="H45" s="23"/>
      <c r="I45" s="23"/>
      <c r="J45" s="28" t="s">
        <v>60</v>
      </c>
      <c r="K45" s="23"/>
      <c r="L45" s="23"/>
      <c r="M45" s="23"/>
      <c r="N45" s="23"/>
      <c r="O45" s="23"/>
      <c r="P45" s="23"/>
      <c r="Q45" s="23"/>
      <c r="R45" s="23"/>
      <c r="S45" s="23"/>
      <c r="T45" s="2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</row>
    <row r="46" spans="2:57" s="22" customFormat="1" x14ac:dyDescent="0.35">
      <c r="B46" s="227"/>
      <c r="C46" s="228"/>
      <c r="D46" s="45" t="s">
        <v>4</v>
      </c>
      <c r="E46" s="51" t="s">
        <v>144</v>
      </c>
      <c r="F46" s="23"/>
      <c r="G46" s="23"/>
      <c r="H46" s="23"/>
      <c r="I46" s="23"/>
      <c r="J46" s="28" t="s">
        <v>60</v>
      </c>
      <c r="K46" s="23"/>
      <c r="L46" s="23"/>
      <c r="M46" s="23"/>
      <c r="N46" s="23"/>
      <c r="O46" s="23"/>
      <c r="P46" s="23"/>
      <c r="Q46" s="23"/>
      <c r="R46" s="23"/>
      <c r="S46" s="23"/>
      <c r="T46" s="2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</row>
    <row r="47" spans="2:57" s="22" customFormat="1" ht="15" customHeight="1" x14ac:dyDescent="0.35">
      <c r="B47" s="48"/>
      <c r="C47" s="43"/>
      <c r="D47" s="55" t="s">
        <v>5</v>
      </c>
      <c r="E47" s="56" t="s">
        <v>61</v>
      </c>
      <c r="F47" s="23"/>
      <c r="G47" s="23"/>
      <c r="H47" s="23"/>
      <c r="I47" s="23"/>
      <c r="J47" s="28" t="s">
        <v>60</v>
      </c>
      <c r="K47" s="23"/>
      <c r="L47" s="220" t="s">
        <v>166</v>
      </c>
      <c r="M47" s="220"/>
      <c r="N47" s="220"/>
      <c r="O47" s="220"/>
      <c r="P47" s="220"/>
      <c r="Q47" s="220"/>
      <c r="R47" s="220"/>
      <c r="S47" s="220"/>
      <c r="T47" s="221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</row>
    <row r="48" spans="2:57" s="22" customFormat="1" x14ac:dyDescent="0.35">
      <c r="B48" s="57"/>
      <c r="C48" s="46"/>
      <c r="D48" s="28"/>
      <c r="E48" s="52"/>
      <c r="F48" s="23"/>
      <c r="G48" s="23"/>
      <c r="H48" s="23"/>
      <c r="I48" s="23"/>
      <c r="J48" s="28"/>
      <c r="K48" s="23"/>
      <c r="L48" s="238"/>
      <c r="M48" s="238"/>
      <c r="N48" s="238"/>
      <c r="O48" s="238"/>
      <c r="P48" s="238"/>
      <c r="Q48" s="238"/>
      <c r="R48" s="238"/>
      <c r="S48" s="238"/>
      <c r="T48" s="239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</row>
    <row r="49" spans="2:57" s="22" customFormat="1" x14ac:dyDescent="0.35">
      <c r="B49" s="58" t="s">
        <v>62</v>
      </c>
      <c r="C49" s="59"/>
      <c r="D49" s="47" t="s">
        <v>6</v>
      </c>
      <c r="E49" s="60" t="s">
        <v>63</v>
      </c>
      <c r="F49" s="61"/>
      <c r="G49" s="24"/>
      <c r="H49" s="24"/>
      <c r="I49" s="24"/>
      <c r="J49" s="27" t="s">
        <v>60</v>
      </c>
      <c r="K49" s="24"/>
      <c r="L49" s="24"/>
      <c r="M49" s="24"/>
      <c r="N49" s="24"/>
      <c r="O49" s="24"/>
      <c r="P49" s="24"/>
      <c r="Q49" s="24"/>
      <c r="R49" s="24"/>
      <c r="S49" s="24"/>
      <c r="T49" s="25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</row>
    <row r="50" spans="2:57" s="22" customFormat="1" x14ac:dyDescent="0.35">
      <c r="B50" s="57"/>
      <c r="C50" s="46"/>
      <c r="D50" s="45" t="s">
        <v>7</v>
      </c>
      <c r="E50" s="51" t="s">
        <v>64</v>
      </c>
      <c r="F50" s="36"/>
      <c r="G50" s="23"/>
      <c r="H50" s="23"/>
      <c r="I50" s="23"/>
      <c r="J50" s="28" t="s">
        <v>60</v>
      </c>
      <c r="K50" s="23"/>
      <c r="L50" s="23"/>
      <c r="M50" s="23"/>
      <c r="N50" s="23"/>
      <c r="O50" s="23"/>
      <c r="P50" s="23"/>
      <c r="Q50" s="23"/>
      <c r="R50" s="23"/>
      <c r="S50" s="23"/>
      <c r="T50" s="2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</row>
    <row r="51" spans="2:57" s="22" customFormat="1" x14ac:dyDescent="0.35">
      <c r="B51" s="57"/>
      <c r="C51" s="46"/>
      <c r="D51" s="45" t="s">
        <v>8</v>
      </c>
      <c r="E51" s="51" t="s">
        <v>65</v>
      </c>
      <c r="F51" s="36"/>
      <c r="G51" s="23"/>
      <c r="H51" s="23"/>
      <c r="I51" s="23"/>
      <c r="J51" s="28" t="s">
        <v>60</v>
      </c>
      <c r="K51" s="23"/>
      <c r="L51" s="23"/>
      <c r="M51" s="23"/>
      <c r="N51" s="23"/>
      <c r="O51" s="23"/>
      <c r="P51" s="23"/>
      <c r="Q51" s="23"/>
      <c r="R51" s="23"/>
      <c r="S51" s="23"/>
      <c r="T51" s="2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</row>
    <row r="52" spans="2:57" s="22" customFormat="1" x14ac:dyDescent="0.35">
      <c r="B52" s="57"/>
      <c r="C52" s="46"/>
      <c r="D52" s="45" t="s">
        <v>9</v>
      </c>
      <c r="E52" s="51" t="s">
        <v>66</v>
      </c>
      <c r="F52" s="36"/>
      <c r="G52" s="23"/>
      <c r="H52" s="23"/>
      <c r="I52" s="23"/>
      <c r="J52" s="28" t="s">
        <v>60</v>
      </c>
      <c r="K52" s="23"/>
      <c r="L52" s="23"/>
      <c r="M52" s="23"/>
      <c r="N52" s="23"/>
      <c r="O52" s="23"/>
      <c r="P52" s="23"/>
      <c r="Q52" s="23"/>
      <c r="R52" s="23"/>
      <c r="S52" s="23"/>
      <c r="T52" s="2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</row>
    <row r="53" spans="2:57" s="22" customFormat="1" x14ac:dyDescent="0.35">
      <c r="B53" s="57"/>
      <c r="C53" s="46"/>
      <c r="D53" s="45" t="s">
        <v>10</v>
      </c>
      <c r="E53" s="51" t="s">
        <v>67</v>
      </c>
      <c r="F53" s="36"/>
      <c r="G53" s="23"/>
      <c r="H53" s="23"/>
      <c r="I53" s="28"/>
      <c r="J53" s="28" t="s">
        <v>60</v>
      </c>
      <c r="K53" s="23"/>
      <c r="L53" s="23"/>
      <c r="M53" s="23"/>
      <c r="N53" s="23"/>
      <c r="O53" s="23"/>
      <c r="P53" s="23"/>
      <c r="Q53" s="23"/>
      <c r="R53" s="23"/>
      <c r="S53" s="23"/>
      <c r="T53" s="2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2:57" s="22" customFormat="1" ht="15" customHeight="1" x14ac:dyDescent="0.35">
      <c r="B54" s="57"/>
      <c r="C54" s="46"/>
      <c r="D54" s="44"/>
      <c r="E54" s="54" t="s">
        <v>33</v>
      </c>
      <c r="F54" s="54"/>
      <c r="G54" s="23"/>
      <c r="H54" s="23"/>
      <c r="I54" s="28"/>
      <c r="J54" s="203" t="s">
        <v>177</v>
      </c>
      <c r="K54" s="203"/>
      <c r="L54" s="203"/>
      <c r="M54" s="203"/>
      <c r="N54" s="203"/>
      <c r="O54" s="203"/>
      <c r="P54" s="203"/>
      <c r="Q54" s="203"/>
      <c r="R54" s="203"/>
      <c r="S54" s="203"/>
      <c r="T54" s="204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</row>
    <row r="55" spans="2:57" s="22" customFormat="1" x14ac:dyDescent="0.35">
      <c r="B55" s="57"/>
      <c r="C55" s="46"/>
      <c r="D55" s="28"/>
      <c r="E55" s="53"/>
      <c r="F55" s="23"/>
      <c r="G55" s="23"/>
      <c r="H55" s="23"/>
      <c r="I55" s="23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</row>
    <row r="56" spans="2:57" s="22" customFormat="1" ht="15" customHeight="1" x14ac:dyDescent="0.35">
      <c r="B56" s="207" t="s">
        <v>68</v>
      </c>
      <c r="C56" s="208"/>
      <c r="D56" s="63" t="s">
        <v>11</v>
      </c>
      <c r="E56" s="60" t="s">
        <v>69</v>
      </c>
      <c r="F56" s="24"/>
      <c r="G56" s="24"/>
      <c r="H56" s="24"/>
      <c r="I56" s="24"/>
      <c r="J56" s="27" t="s">
        <v>60</v>
      </c>
      <c r="K56" s="24"/>
      <c r="L56" s="24"/>
      <c r="M56" s="24"/>
      <c r="N56" s="24"/>
      <c r="O56" s="24"/>
      <c r="P56" s="24"/>
      <c r="Q56" s="24"/>
      <c r="R56" s="24"/>
      <c r="S56" s="24"/>
      <c r="T56" s="25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</row>
    <row r="57" spans="2:57" s="22" customFormat="1" x14ac:dyDescent="0.35">
      <c r="B57" s="209"/>
      <c r="C57" s="210"/>
      <c r="D57" s="62" t="s">
        <v>31</v>
      </c>
      <c r="E57" s="51" t="s">
        <v>70</v>
      </c>
      <c r="F57" s="23"/>
      <c r="G57" s="23"/>
      <c r="H57" s="23"/>
      <c r="I57" s="23"/>
      <c r="J57" s="28" t="s">
        <v>60</v>
      </c>
      <c r="K57" s="23"/>
      <c r="L57" s="23"/>
      <c r="M57" s="23"/>
      <c r="N57" s="23"/>
      <c r="O57" s="23"/>
      <c r="P57" s="23"/>
      <c r="Q57" s="23"/>
      <c r="R57" s="23"/>
      <c r="S57" s="23"/>
      <c r="T57" s="2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</row>
    <row r="58" spans="2:57" s="22" customFormat="1" x14ac:dyDescent="0.35">
      <c r="B58" s="211"/>
      <c r="C58" s="212"/>
      <c r="D58" s="64" t="s">
        <v>32</v>
      </c>
      <c r="E58" s="65" t="s">
        <v>71</v>
      </c>
      <c r="F58" s="30"/>
      <c r="G58" s="30"/>
      <c r="H58" s="30"/>
      <c r="I58" s="30"/>
      <c r="J58" s="29" t="s">
        <v>60</v>
      </c>
      <c r="K58" s="30"/>
      <c r="L58" s="30"/>
      <c r="M58" s="30"/>
      <c r="N58" s="30"/>
      <c r="O58" s="30"/>
      <c r="P58" s="30"/>
      <c r="Q58" s="30"/>
      <c r="R58" s="30"/>
      <c r="S58" s="30"/>
      <c r="T58" s="31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</row>
    <row r="59" spans="2:57" s="22" customFormat="1" x14ac:dyDescent="0.35">
      <c r="B59" s="46"/>
      <c r="C59" s="46"/>
      <c r="D59" s="28"/>
      <c r="E59" s="28"/>
      <c r="F59" s="23"/>
      <c r="G59" s="23"/>
      <c r="H59" s="23"/>
      <c r="I59" s="23"/>
      <c r="J59" s="28"/>
      <c r="K59" s="23"/>
      <c r="L59" s="23"/>
      <c r="M59" s="23"/>
      <c r="N59" s="23"/>
      <c r="O59" s="23"/>
      <c r="P59" s="23"/>
      <c r="Q59" s="23"/>
      <c r="R59" s="23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</row>
    <row r="60" spans="2:57" s="22" customFormat="1" ht="23.5" x14ac:dyDescent="0.55000000000000004">
      <c r="B60" s="39" t="s">
        <v>47</v>
      </c>
      <c r="C60" s="23"/>
      <c r="D60" s="23"/>
      <c r="E60" s="23"/>
      <c r="F60" s="23"/>
      <c r="G60" s="23"/>
      <c r="H60" s="23"/>
      <c r="I60" s="23"/>
      <c r="J60" s="23"/>
      <c r="K60" s="23"/>
      <c r="L60" s="43" t="s">
        <v>167</v>
      </c>
      <c r="M60" s="23"/>
      <c r="N60" s="23"/>
      <c r="O60" s="23"/>
      <c r="P60" s="23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</row>
    <row r="61" spans="2:57" s="22" customFormat="1" x14ac:dyDescent="0.35">
      <c r="B61" s="32" t="s">
        <v>72</v>
      </c>
      <c r="C61" s="32"/>
      <c r="D61" s="32"/>
      <c r="E61" s="32"/>
      <c r="F61" s="32"/>
      <c r="G61" s="69"/>
      <c r="H61" s="70" t="s">
        <v>73</v>
      </c>
      <c r="I61" s="69"/>
      <c r="J61" s="23"/>
      <c r="K61" s="23"/>
      <c r="L61" s="23"/>
      <c r="M61" s="23"/>
      <c r="N61" s="23"/>
      <c r="O61" s="23"/>
      <c r="P61" s="23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</row>
    <row r="62" spans="2:57" s="22" customFormat="1" x14ac:dyDescent="0.35"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</row>
    <row r="63" spans="2:57" s="22" customFormat="1" x14ac:dyDescent="0.35"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</sheetData>
  <sheetProtection algorithmName="SHA-512" hashValue="tOZSiJwMivmDqC8yJESaNMnqRY41EoTj9iNI2FH6NW/3xPZzuJadoGMWQl4LHF4SmsWyLIVjBvhsK795LwIzWg==" saltValue="pU2iYAQPOEmT8JXQFX/qEg==" spinCount="100000" sheet="1" objects="1" scenarios="1"/>
  <mergeCells count="53">
    <mergeCell ref="A1:U1"/>
    <mergeCell ref="B2:T4"/>
    <mergeCell ref="L47:T48"/>
    <mergeCell ref="J29:L29"/>
    <mergeCell ref="O27:Q27"/>
    <mergeCell ref="B32:T32"/>
    <mergeCell ref="O29:Q29"/>
    <mergeCell ref="B12:C12"/>
    <mergeCell ref="E29:G29"/>
    <mergeCell ref="E27:G27"/>
    <mergeCell ref="E26:G26"/>
    <mergeCell ref="E25:G25"/>
    <mergeCell ref="E24:G24"/>
    <mergeCell ref="O26:Q26"/>
    <mergeCell ref="E28:G28"/>
    <mergeCell ref="J28:L28"/>
    <mergeCell ref="J54:T55"/>
    <mergeCell ref="B56:C58"/>
    <mergeCell ref="D12:K12"/>
    <mergeCell ref="B18:T18"/>
    <mergeCell ref="L12:O12"/>
    <mergeCell ref="B33:T34"/>
    <mergeCell ref="B35:T35"/>
    <mergeCell ref="B43:C46"/>
    <mergeCell ref="B40:C42"/>
    <mergeCell ref="E38:F38"/>
    <mergeCell ref="J40:T41"/>
    <mergeCell ref="B30:T31"/>
    <mergeCell ref="O28:Q28"/>
    <mergeCell ref="O25:Q25"/>
    <mergeCell ref="O24:Q24"/>
    <mergeCell ref="J24:L24"/>
    <mergeCell ref="J27:L27"/>
    <mergeCell ref="J26:L26"/>
    <mergeCell ref="J25:L25"/>
    <mergeCell ref="B19:T21"/>
    <mergeCell ref="D13:K15"/>
    <mergeCell ref="E23:G23"/>
    <mergeCell ref="J23:L23"/>
    <mergeCell ref="O23:Q23"/>
    <mergeCell ref="B13:C15"/>
    <mergeCell ref="B11:S11"/>
    <mergeCell ref="L15:O15"/>
    <mergeCell ref="P15:Q15"/>
    <mergeCell ref="R15:S15"/>
    <mergeCell ref="L13:O13"/>
    <mergeCell ref="P13:Q13"/>
    <mergeCell ref="R13:S13"/>
    <mergeCell ref="L14:O14"/>
    <mergeCell ref="P14:Q14"/>
    <mergeCell ref="R14:S14"/>
    <mergeCell ref="P12:Q12"/>
    <mergeCell ref="R12:S12"/>
  </mergeCells>
  <hyperlinks>
    <hyperlink ref="H61" location="'Audit Summay'!A1" display="Audit summary" xr:uid="{00000000-0004-0000-0000-000000000000}"/>
    <hyperlink ref="E38:F38" location="'Input data'!A1" display="Input data" xr:uid="{00000000-0004-0000-0000-000001000000}"/>
    <hyperlink ref="B8" r:id="rId1" xr:uid="{7756B5C8-F4FC-4D73-A9A7-ABE3D676B611}"/>
    <hyperlink ref="B9" r:id="rId2" xr:uid="{D56E0663-94F4-43B7-BE36-F47172B7855A}"/>
  </hyperlinks>
  <pageMargins left="0.7" right="0.7" top="0.75" bottom="0.75" header="0.3" footer="0.3"/>
  <pageSetup paperSize="9" scale="59" orientation="landscape" r:id="rId3"/>
  <rowBreaks count="1" manualBreakCount="1">
    <brk id="36" max="16383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S65"/>
  <sheetViews>
    <sheetView tabSelected="1" view="pageBreakPreview" zoomScale="80" zoomScaleNormal="90" zoomScaleSheetLayoutView="80" workbookViewId="0">
      <pane ySplit="7" topLeftCell="A8" activePane="bottomLeft" state="frozen"/>
      <selection pane="bottomLeft" activeCell="C7" sqref="C7"/>
    </sheetView>
  </sheetViews>
  <sheetFormatPr defaultColWidth="9.08984375" defaultRowHeight="14" x14ac:dyDescent="0.3"/>
  <cols>
    <col min="1" max="1" width="2.6328125" style="9" customWidth="1"/>
    <col min="2" max="2" width="31" style="2" customWidth="1"/>
    <col min="3" max="42" width="3.453125" style="1" customWidth="1"/>
    <col min="43" max="43" width="11.90625" style="1" customWidth="1"/>
    <col min="44" max="44" width="11.36328125" style="1" customWidth="1"/>
    <col min="45" max="45" width="11.90625" style="1" customWidth="1"/>
    <col min="46" max="16384" width="9.08984375" style="1"/>
  </cols>
  <sheetData>
    <row r="1" spans="1:45" ht="14.25" customHeight="1" x14ac:dyDescent="0.3">
      <c r="A1" s="240" t="s">
        <v>114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</row>
    <row r="2" spans="1:45" ht="15.75" customHeight="1" thickBot="1" x14ac:dyDescent="0.3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</row>
    <row r="3" spans="1:45" ht="15.75" customHeight="1" thickBot="1" x14ac:dyDescent="0.35">
      <c r="A3" s="248" t="s">
        <v>55</v>
      </c>
      <c r="B3" s="249"/>
      <c r="C3" s="241">
        <v>40</v>
      </c>
      <c r="D3" s="242"/>
      <c r="AL3" s="250" t="s">
        <v>46</v>
      </c>
      <c r="AM3" s="251"/>
      <c r="AN3" s="251"/>
      <c r="AO3" s="251"/>
      <c r="AP3" s="252"/>
      <c r="AQ3" s="71"/>
      <c r="AR3" s="41" t="s">
        <v>54</v>
      </c>
      <c r="AS3" s="72"/>
    </row>
    <row r="4" spans="1:45" x14ac:dyDescent="0.3">
      <c r="C4" s="243"/>
      <c r="D4" s="243"/>
    </row>
    <row r="5" spans="1:45" x14ac:dyDescent="0.3">
      <c r="A5" s="9" t="s">
        <v>16</v>
      </c>
    </row>
    <row r="6" spans="1:45" ht="33.75" customHeight="1" x14ac:dyDescent="0.3">
      <c r="A6" s="244"/>
      <c r="B6" s="245"/>
      <c r="C6" s="246" t="s">
        <v>113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138"/>
      <c r="AR6" s="139"/>
      <c r="AS6" s="140"/>
    </row>
    <row r="7" spans="1:45" ht="42" x14ac:dyDescent="0.3">
      <c r="A7" s="253" t="s">
        <v>183</v>
      </c>
      <c r="B7" s="254"/>
      <c r="C7" s="141">
        <v>1</v>
      </c>
      <c r="D7" s="142">
        <v>2</v>
      </c>
      <c r="E7" s="142">
        <v>3</v>
      </c>
      <c r="F7" s="142">
        <v>4</v>
      </c>
      <c r="G7" s="142">
        <v>5</v>
      </c>
      <c r="H7" s="142">
        <v>6</v>
      </c>
      <c r="I7" s="142">
        <v>7</v>
      </c>
      <c r="J7" s="142">
        <v>8</v>
      </c>
      <c r="K7" s="142">
        <v>9</v>
      </c>
      <c r="L7" s="142">
        <v>10</v>
      </c>
      <c r="M7" s="142">
        <v>11</v>
      </c>
      <c r="N7" s="142">
        <v>12</v>
      </c>
      <c r="O7" s="142">
        <v>13</v>
      </c>
      <c r="P7" s="142">
        <v>14</v>
      </c>
      <c r="Q7" s="142">
        <v>15</v>
      </c>
      <c r="R7" s="142">
        <v>16</v>
      </c>
      <c r="S7" s="142">
        <v>17</v>
      </c>
      <c r="T7" s="142">
        <v>18</v>
      </c>
      <c r="U7" s="142">
        <v>19</v>
      </c>
      <c r="V7" s="142">
        <v>20</v>
      </c>
      <c r="W7" s="142">
        <v>21</v>
      </c>
      <c r="X7" s="142">
        <v>22</v>
      </c>
      <c r="Y7" s="142">
        <v>23</v>
      </c>
      <c r="Z7" s="142">
        <v>24</v>
      </c>
      <c r="AA7" s="142">
        <v>25</v>
      </c>
      <c r="AB7" s="142">
        <v>26</v>
      </c>
      <c r="AC7" s="142">
        <v>27</v>
      </c>
      <c r="AD7" s="142">
        <v>28</v>
      </c>
      <c r="AE7" s="142">
        <v>29</v>
      </c>
      <c r="AF7" s="142">
        <v>30</v>
      </c>
      <c r="AG7" s="142">
        <v>31</v>
      </c>
      <c r="AH7" s="142">
        <v>32</v>
      </c>
      <c r="AI7" s="142">
        <v>33</v>
      </c>
      <c r="AJ7" s="142">
        <v>34</v>
      </c>
      <c r="AK7" s="142">
        <v>35</v>
      </c>
      <c r="AL7" s="142">
        <v>36</v>
      </c>
      <c r="AM7" s="142">
        <v>37</v>
      </c>
      <c r="AN7" s="142">
        <v>38</v>
      </c>
      <c r="AO7" s="142">
        <v>39</v>
      </c>
      <c r="AP7" s="143">
        <v>40</v>
      </c>
      <c r="AQ7" s="144" t="s">
        <v>14</v>
      </c>
      <c r="AR7" s="144" t="s">
        <v>126</v>
      </c>
      <c r="AS7" s="145" t="s">
        <v>0</v>
      </c>
    </row>
    <row r="8" spans="1:45" ht="29.25" customHeight="1" x14ac:dyDescent="0.3">
      <c r="A8" s="158" t="s">
        <v>1</v>
      </c>
      <c r="B8" s="159" t="s">
        <v>123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7">
        <f>SUM(C8:AP8)</f>
        <v>0</v>
      </c>
      <c r="AR8" s="108">
        <f>AQ8/C3</f>
        <v>0</v>
      </c>
      <c r="AS8" s="109"/>
    </row>
    <row r="9" spans="1:45" s="4" customFormat="1" ht="15" customHeight="1" x14ac:dyDescent="0.3">
      <c r="A9" s="260" t="s">
        <v>38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2"/>
    </row>
    <row r="10" spans="1:45" ht="22.5" customHeight="1" x14ac:dyDescent="0.3">
      <c r="A10" s="154" t="s">
        <v>2</v>
      </c>
      <c r="B10" s="147" t="s">
        <v>122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1"/>
      <c r="AN10" s="11"/>
      <c r="AO10" s="11"/>
      <c r="AP10" s="11"/>
      <c r="AQ10" s="110">
        <f>SUM(C10:AP10)</f>
        <v>0</v>
      </c>
      <c r="AR10" s="111">
        <f>(AQ10/C3)</f>
        <v>0</v>
      </c>
      <c r="AS10" s="5"/>
    </row>
    <row r="11" spans="1:45" ht="43.25" customHeight="1" x14ac:dyDescent="0.3">
      <c r="A11" s="154" t="s">
        <v>3</v>
      </c>
      <c r="B11" s="147" t="s">
        <v>141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10">
        <f t="shared" ref="AQ11:AQ27" si="0">SUM(C11:AP11)</f>
        <v>0</v>
      </c>
      <c r="AR11" s="112">
        <f>(AQ11/C3)</f>
        <v>0</v>
      </c>
      <c r="AS11" s="6"/>
    </row>
    <row r="12" spans="1:45" ht="56.5" thickBot="1" x14ac:dyDescent="0.35">
      <c r="A12" s="160" t="s">
        <v>4</v>
      </c>
      <c r="B12" s="148" t="s">
        <v>142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13">
        <f t="shared" si="0"/>
        <v>0</v>
      </c>
      <c r="AR12" s="114">
        <f>(AQ12/C3)</f>
        <v>0</v>
      </c>
      <c r="AS12" s="7"/>
    </row>
    <row r="13" spans="1:45" ht="32.25" customHeight="1" thickBot="1" x14ac:dyDescent="0.35">
      <c r="A13" s="155" t="s">
        <v>5</v>
      </c>
      <c r="B13" s="156" t="s">
        <v>37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1">
        <f t="shared" si="0"/>
        <v>0</v>
      </c>
      <c r="AR13" s="152">
        <f>(AQ13/C3)</f>
        <v>0</v>
      </c>
      <c r="AS13" s="153"/>
    </row>
    <row r="14" spans="1:45" s="4" customFormat="1" ht="15" customHeight="1" x14ac:dyDescent="0.3">
      <c r="A14" s="263" t="s">
        <v>22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5"/>
    </row>
    <row r="15" spans="1:45" ht="43.5" customHeight="1" x14ac:dyDescent="0.3">
      <c r="A15" s="146" t="s">
        <v>6</v>
      </c>
      <c r="B15" s="147" t="s">
        <v>116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10">
        <f t="shared" si="0"/>
        <v>0</v>
      </c>
      <c r="AR15" s="112">
        <f>(AQ15/C3)</f>
        <v>0</v>
      </c>
      <c r="AS15" s="6"/>
    </row>
    <row r="16" spans="1:45" ht="42" x14ac:dyDescent="0.3">
      <c r="A16" s="146" t="s">
        <v>7</v>
      </c>
      <c r="B16" s="147" t="s">
        <v>128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10">
        <f t="shared" si="0"/>
        <v>0</v>
      </c>
      <c r="AR16" s="112">
        <f>(AQ16/C3)</f>
        <v>0</v>
      </c>
      <c r="AS16" s="6"/>
    </row>
    <row r="17" spans="1:45" ht="29.4" customHeight="1" x14ac:dyDescent="0.3">
      <c r="A17" s="146" t="s">
        <v>8</v>
      </c>
      <c r="B17" s="147" t="s">
        <v>127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10">
        <f t="shared" si="0"/>
        <v>0</v>
      </c>
      <c r="AR17" s="112">
        <f>(AQ17/C3)</f>
        <v>0</v>
      </c>
      <c r="AS17" s="6"/>
    </row>
    <row r="18" spans="1:45" ht="28" x14ac:dyDescent="0.3">
      <c r="A18" s="146" t="s">
        <v>9</v>
      </c>
      <c r="B18" s="147" t="s">
        <v>40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10">
        <f t="shared" si="0"/>
        <v>0</v>
      </c>
      <c r="AR18" s="112">
        <f>(AQ18/C3)</f>
        <v>0</v>
      </c>
      <c r="AS18" s="6"/>
    </row>
    <row r="19" spans="1:45" s="3" customFormat="1" ht="30.75" hidden="1" customHeight="1" x14ac:dyDescent="0.3">
      <c r="A19" s="167"/>
      <c r="B19" s="168" t="s">
        <v>35</v>
      </c>
      <c r="C19" s="121">
        <f t="shared" ref="C19:AP19" si="1">SUM(C15:C18)</f>
        <v>0</v>
      </c>
      <c r="D19" s="121">
        <f t="shared" si="1"/>
        <v>0</v>
      </c>
      <c r="E19" s="121">
        <f t="shared" si="1"/>
        <v>0</v>
      </c>
      <c r="F19" s="121">
        <f t="shared" si="1"/>
        <v>0</v>
      </c>
      <c r="G19" s="121">
        <f t="shared" si="1"/>
        <v>0</v>
      </c>
      <c r="H19" s="121">
        <f t="shared" si="1"/>
        <v>0</v>
      </c>
      <c r="I19" s="121">
        <f t="shared" si="1"/>
        <v>0</v>
      </c>
      <c r="J19" s="121">
        <f t="shared" si="1"/>
        <v>0</v>
      </c>
      <c r="K19" s="121">
        <f t="shared" si="1"/>
        <v>0</v>
      </c>
      <c r="L19" s="121">
        <f t="shared" si="1"/>
        <v>0</v>
      </c>
      <c r="M19" s="121">
        <f t="shared" si="1"/>
        <v>0</v>
      </c>
      <c r="N19" s="121">
        <f t="shared" si="1"/>
        <v>0</v>
      </c>
      <c r="O19" s="121">
        <f t="shared" si="1"/>
        <v>0</v>
      </c>
      <c r="P19" s="121">
        <f t="shared" si="1"/>
        <v>0</v>
      </c>
      <c r="Q19" s="121">
        <f t="shared" si="1"/>
        <v>0</v>
      </c>
      <c r="R19" s="121">
        <f t="shared" si="1"/>
        <v>0</v>
      </c>
      <c r="S19" s="121">
        <f t="shared" si="1"/>
        <v>0</v>
      </c>
      <c r="T19" s="121">
        <f t="shared" si="1"/>
        <v>0</v>
      </c>
      <c r="U19" s="121">
        <f t="shared" si="1"/>
        <v>0</v>
      </c>
      <c r="V19" s="121">
        <f t="shared" si="1"/>
        <v>0</v>
      </c>
      <c r="W19" s="121">
        <f t="shared" si="1"/>
        <v>0</v>
      </c>
      <c r="X19" s="121">
        <f t="shared" si="1"/>
        <v>0</v>
      </c>
      <c r="Y19" s="121">
        <f t="shared" si="1"/>
        <v>0</v>
      </c>
      <c r="Z19" s="121">
        <f t="shared" si="1"/>
        <v>0</v>
      </c>
      <c r="AA19" s="121">
        <f t="shared" si="1"/>
        <v>0</v>
      </c>
      <c r="AB19" s="121">
        <f t="shared" si="1"/>
        <v>0</v>
      </c>
      <c r="AC19" s="121">
        <f t="shared" si="1"/>
        <v>0</v>
      </c>
      <c r="AD19" s="121">
        <f t="shared" si="1"/>
        <v>0</v>
      </c>
      <c r="AE19" s="121">
        <f t="shared" si="1"/>
        <v>0</v>
      </c>
      <c r="AF19" s="121">
        <f t="shared" si="1"/>
        <v>0</v>
      </c>
      <c r="AG19" s="121">
        <f t="shared" si="1"/>
        <v>0</v>
      </c>
      <c r="AH19" s="121">
        <f t="shared" si="1"/>
        <v>0</v>
      </c>
      <c r="AI19" s="121">
        <f t="shared" si="1"/>
        <v>0</v>
      </c>
      <c r="AJ19" s="121">
        <f t="shared" si="1"/>
        <v>0</v>
      </c>
      <c r="AK19" s="121">
        <f t="shared" si="1"/>
        <v>0</v>
      </c>
      <c r="AL19" s="121">
        <f t="shared" si="1"/>
        <v>0</v>
      </c>
      <c r="AM19" s="121">
        <f t="shared" si="1"/>
        <v>0</v>
      </c>
      <c r="AN19" s="121">
        <f t="shared" si="1"/>
        <v>0</v>
      </c>
      <c r="AO19" s="121">
        <f t="shared" si="1"/>
        <v>0</v>
      </c>
      <c r="AP19" s="121">
        <f t="shared" si="1"/>
        <v>0</v>
      </c>
      <c r="AQ19" s="115"/>
      <c r="AR19" s="116"/>
      <c r="AS19" s="19"/>
    </row>
    <row r="20" spans="1:45" ht="28" hidden="1" x14ac:dyDescent="0.3">
      <c r="A20" s="167"/>
      <c r="B20" s="168" t="s">
        <v>36</v>
      </c>
      <c r="C20" s="121">
        <f t="shared" ref="C20:AP20" si="2">IF(C19&gt;3,1,0)</f>
        <v>0</v>
      </c>
      <c r="D20" s="121">
        <f t="shared" si="2"/>
        <v>0</v>
      </c>
      <c r="E20" s="121">
        <f t="shared" si="2"/>
        <v>0</v>
      </c>
      <c r="F20" s="121">
        <f t="shared" si="2"/>
        <v>0</v>
      </c>
      <c r="G20" s="121">
        <f t="shared" si="2"/>
        <v>0</v>
      </c>
      <c r="H20" s="121">
        <f t="shared" si="2"/>
        <v>0</v>
      </c>
      <c r="I20" s="121">
        <f t="shared" si="2"/>
        <v>0</v>
      </c>
      <c r="J20" s="121">
        <f t="shared" si="2"/>
        <v>0</v>
      </c>
      <c r="K20" s="121">
        <f t="shared" si="2"/>
        <v>0</v>
      </c>
      <c r="L20" s="121">
        <f t="shared" si="2"/>
        <v>0</v>
      </c>
      <c r="M20" s="121">
        <f t="shared" si="2"/>
        <v>0</v>
      </c>
      <c r="N20" s="121">
        <f t="shared" si="2"/>
        <v>0</v>
      </c>
      <c r="O20" s="121">
        <f t="shared" si="2"/>
        <v>0</v>
      </c>
      <c r="P20" s="121">
        <f t="shared" si="2"/>
        <v>0</v>
      </c>
      <c r="Q20" s="121">
        <f t="shared" si="2"/>
        <v>0</v>
      </c>
      <c r="R20" s="121">
        <f t="shared" si="2"/>
        <v>0</v>
      </c>
      <c r="S20" s="121">
        <f t="shared" si="2"/>
        <v>0</v>
      </c>
      <c r="T20" s="121">
        <f t="shared" si="2"/>
        <v>0</v>
      </c>
      <c r="U20" s="121">
        <f t="shared" si="2"/>
        <v>0</v>
      </c>
      <c r="V20" s="121">
        <f t="shared" si="2"/>
        <v>0</v>
      </c>
      <c r="W20" s="121">
        <f t="shared" si="2"/>
        <v>0</v>
      </c>
      <c r="X20" s="121">
        <f t="shared" si="2"/>
        <v>0</v>
      </c>
      <c r="Y20" s="121">
        <f t="shared" si="2"/>
        <v>0</v>
      </c>
      <c r="Z20" s="121">
        <f t="shared" si="2"/>
        <v>0</v>
      </c>
      <c r="AA20" s="121">
        <f t="shared" si="2"/>
        <v>0</v>
      </c>
      <c r="AB20" s="121">
        <f t="shared" si="2"/>
        <v>0</v>
      </c>
      <c r="AC20" s="121">
        <f t="shared" si="2"/>
        <v>0</v>
      </c>
      <c r="AD20" s="121">
        <f t="shared" si="2"/>
        <v>0</v>
      </c>
      <c r="AE20" s="121">
        <f t="shared" si="2"/>
        <v>0</v>
      </c>
      <c r="AF20" s="121">
        <f t="shared" si="2"/>
        <v>0</v>
      </c>
      <c r="AG20" s="121">
        <f t="shared" si="2"/>
        <v>0</v>
      </c>
      <c r="AH20" s="121">
        <f t="shared" si="2"/>
        <v>0</v>
      </c>
      <c r="AI20" s="121">
        <f t="shared" si="2"/>
        <v>0</v>
      </c>
      <c r="AJ20" s="121">
        <f t="shared" si="2"/>
        <v>0</v>
      </c>
      <c r="AK20" s="121">
        <f t="shared" si="2"/>
        <v>0</v>
      </c>
      <c r="AL20" s="121">
        <f t="shared" si="2"/>
        <v>0</v>
      </c>
      <c r="AM20" s="121">
        <f t="shared" si="2"/>
        <v>0</v>
      </c>
      <c r="AN20" s="121">
        <f t="shared" si="2"/>
        <v>0</v>
      </c>
      <c r="AO20" s="121">
        <f t="shared" si="2"/>
        <v>0</v>
      </c>
      <c r="AP20" s="121">
        <f t="shared" si="2"/>
        <v>0</v>
      </c>
      <c r="AQ20" s="115">
        <f>SUM(C20:AP20)</f>
        <v>0</v>
      </c>
      <c r="AR20" s="116">
        <f>(AQ20/C3)</f>
        <v>0</v>
      </c>
      <c r="AS20" s="19"/>
    </row>
    <row r="21" spans="1:45" ht="31.5" customHeight="1" thickBot="1" x14ac:dyDescent="0.35">
      <c r="A21" s="146" t="s">
        <v>10</v>
      </c>
      <c r="B21" s="147" t="s">
        <v>39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10">
        <f>SUM(C21:AP21)</f>
        <v>0</v>
      </c>
      <c r="AR21" s="112">
        <f>AQ21/C3</f>
        <v>0</v>
      </c>
      <c r="AS21" s="6"/>
    </row>
    <row r="22" spans="1:45" ht="14.5" hidden="1" thickBot="1" x14ac:dyDescent="0.35">
      <c r="A22" s="169"/>
      <c r="B22" s="170" t="s">
        <v>21</v>
      </c>
      <c r="C22" s="20">
        <f>SUM(C20:C21)</f>
        <v>0</v>
      </c>
      <c r="D22" s="20">
        <f t="shared" ref="D22:AP22" si="3">SUM(D20:D21)</f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  <c r="I22" s="20">
        <f t="shared" si="3"/>
        <v>0</v>
      </c>
      <c r="J22" s="20">
        <f t="shared" si="3"/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0</v>
      </c>
      <c r="Q22" s="20">
        <f t="shared" si="3"/>
        <v>0</v>
      </c>
      <c r="R22" s="20">
        <f t="shared" si="3"/>
        <v>0</v>
      </c>
      <c r="S22" s="20">
        <f t="shared" si="3"/>
        <v>0</v>
      </c>
      <c r="T22" s="20">
        <f t="shared" si="3"/>
        <v>0</v>
      </c>
      <c r="U22" s="20">
        <f t="shared" si="3"/>
        <v>0</v>
      </c>
      <c r="V22" s="20">
        <f t="shared" si="3"/>
        <v>0</v>
      </c>
      <c r="W22" s="20">
        <f t="shared" si="3"/>
        <v>0</v>
      </c>
      <c r="X22" s="20">
        <f t="shared" si="3"/>
        <v>0</v>
      </c>
      <c r="Y22" s="20">
        <f t="shared" si="3"/>
        <v>0</v>
      </c>
      <c r="Z22" s="20">
        <f t="shared" si="3"/>
        <v>0</v>
      </c>
      <c r="AA22" s="20">
        <f t="shared" si="3"/>
        <v>0</v>
      </c>
      <c r="AB22" s="20">
        <f t="shared" si="3"/>
        <v>0</v>
      </c>
      <c r="AC22" s="20">
        <f t="shared" si="3"/>
        <v>0</v>
      </c>
      <c r="AD22" s="20">
        <f t="shared" si="3"/>
        <v>0</v>
      </c>
      <c r="AE22" s="20">
        <f t="shared" si="3"/>
        <v>0</v>
      </c>
      <c r="AF22" s="20">
        <f t="shared" si="3"/>
        <v>0</v>
      </c>
      <c r="AG22" s="20">
        <f t="shared" si="3"/>
        <v>0</v>
      </c>
      <c r="AH22" s="20">
        <f t="shared" si="3"/>
        <v>0</v>
      </c>
      <c r="AI22" s="20">
        <f t="shared" si="3"/>
        <v>0</v>
      </c>
      <c r="AJ22" s="20">
        <f t="shared" si="3"/>
        <v>0</v>
      </c>
      <c r="AK22" s="20">
        <f t="shared" si="3"/>
        <v>0</v>
      </c>
      <c r="AL22" s="20">
        <f t="shared" si="3"/>
        <v>0</v>
      </c>
      <c r="AM22" s="20">
        <f t="shared" si="3"/>
        <v>0</v>
      </c>
      <c r="AN22" s="20">
        <f t="shared" si="3"/>
        <v>0</v>
      </c>
      <c r="AO22" s="20">
        <f t="shared" si="3"/>
        <v>0</v>
      </c>
      <c r="AP22" s="20">
        <f t="shared" si="3"/>
        <v>0</v>
      </c>
      <c r="AQ22" s="117">
        <f t="shared" ref="AQ22:AQ23" si="4">SUM(C22:AP22)</f>
        <v>0</v>
      </c>
      <c r="AR22" s="118">
        <f>(AQ22/C3)</f>
        <v>0</v>
      </c>
      <c r="AS22" s="21"/>
    </row>
    <row r="23" spans="1:45" ht="30.75" customHeight="1" thickBot="1" x14ac:dyDescent="0.35">
      <c r="A23" s="255" t="s">
        <v>33</v>
      </c>
      <c r="B23" s="256"/>
      <c r="C23" s="149">
        <f t="shared" ref="C23:AP23" si="5">IF(C22&gt;0,1,0)</f>
        <v>0</v>
      </c>
      <c r="D23" s="149">
        <f t="shared" si="5"/>
        <v>0</v>
      </c>
      <c r="E23" s="149">
        <f t="shared" si="5"/>
        <v>0</v>
      </c>
      <c r="F23" s="149">
        <f t="shared" si="5"/>
        <v>0</v>
      </c>
      <c r="G23" s="149">
        <f t="shared" si="5"/>
        <v>0</v>
      </c>
      <c r="H23" s="149">
        <f t="shared" si="5"/>
        <v>0</v>
      </c>
      <c r="I23" s="149">
        <f t="shared" si="5"/>
        <v>0</v>
      </c>
      <c r="J23" s="149">
        <f t="shared" si="5"/>
        <v>0</v>
      </c>
      <c r="K23" s="149">
        <f t="shared" si="5"/>
        <v>0</v>
      </c>
      <c r="L23" s="149">
        <f t="shared" si="5"/>
        <v>0</v>
      </c>
      <c r="M23" s="149">
        <f t="shared" si="5"/>
        <v>0</v>
      </c>
      <c r="N23" s="149">
        <f t="shared" si="5"/>
        <v>0</v>
      </c>
      <c r="O23" s="149">
        <f t="shared" si="5"/>
        <v>0</v>
      </c>
      <c r="P23" s="149">
        <f t="shared" si="5"/>
        <v>0</v>
      </c>
      <c r="Q23" s="149">
        <f t="shared" si="5"/>
        <v>0</v>
      </c>
      <c r="R23" s="149">
        <f t="shared" si="5"/>
        <v>0</v>
      </c>
      <c r="S23" s="149">
        <f t="shared" si="5"/>
        <v>0</v>
      </c>
      <c r="T23" s="149">
        <f t="shared" si="5"/>
        <v>0</v>
      </c>
      <c r="U23" s="149">
        <f t="shared" si="5"/>
        <v>0</v>
      </c>
      <c r="V23" s="149">
        <f t="shared" si="5"/>
        <v>0</v>
      </c>
      <c r="W23" s="149">
        <f t="shared" si="5"/>
        <v>0</v>
      </c>
      <c r="X23" s="149">
        <f t="shared" si="5"/>
        <v>0</v>
      </c>
      <c r="Y23" s="149">
        <f t="shared" si="5"/>
        <v>0</v>
      </c>
      <c r="Z23" s="149">
        <f t="shared" si="5"/>
        <v>0</v>
      </c>
      <c r="AA23" s="149">
        <f t="shared" si="5"/>
        <v>0</v>
      </c>
      <c r="AB23" s="149">
        <f t="shared" si="5"/>
        <v>0</v>
      </c>
      <c r="AC23" s="149">
        <f t="shared" si="5"/>
        <v>0</v>
      </c>
      <c r="AD23" s="149">
        <f t="shared" si="5"/>
        <v>0</v>
      </c>
      <c r="AE23" s="149">
        <f t="shared" si="5"/>
        <v>0</v>
      </c>
      <c r="AF23" s="149">
        <f t="shared" si="5"/>
        <v>0</v>
      </c>
      <c r="AG23" s="149">
        <f t="shared" si="5"/>
        <v>0</v>
      </c>
      <c r="AH23" s="149">
        <f t="shared" si="5"/>
        <v>0</v>
      </c>
      <c r="AI23" s="149">
        <f t="shared" si="5"/>
        <v>0</v>
      </c>
      <c r="AJ23" s="149">
        <f t="shared" si="5"/>
        <v>0</v>
      </c>
      <c r="AK23" s="149">
        <f t="shared" si="5"/>
        <v>0</v>
      </c>
      <c r="AL23" s="149">
        <f t="shared" si="5"/>
        <v>0</v>
      </c>
      <c r="AM23" s="149">
        <f t="shared" si="5"/>
        <v>0</v>
      </c>
      <c r="AN23" s="149">
        <f t="shared" si="5"/>
        <v>0</v>
      </c>
      <c r="AO23" s="149">
        <f t="shared" si="5"/>
        <v>0</v>
      </c>
      <c r="AP23" s="150">
        <f t="shared" si="5"/>
        <v>0</v>
      </c>
      <c r="AQ23" s="151">
        <f t="shared" si="4"/>
        <v>0</v>
      </c>
      <c r="AR23" s="152">
        <f>(AQ23/C3)</f>
        <v>0</v>
      </c>
      <c r="AS23" s="153"/>
    </row>
    <row r="24" spans="1:45" s="4" customFormat="1" ht="15" customHeight="1" x14ac:dyDescent="0.3">
      <c r="A24" s="257" t="s">
        <v>24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9"/>
      <c r="AQ24" s="119">
        <f>SUM(AQ11:AQ12)</f>
        <v>0</v>
      </c>
      <c r="AR24" s="120">
        <f>AQ24/C3</f>
        <v>0</v>
      </c>
      <c r="AS24" s="8"/>
    </row>
    <row r="25" spans="1:45" ht="70.5" customHeight="1" x14ac:dyDescent="0.3">
      <c r="A25" s="154" t="s">
        <v>11</v>
      </c>
      <c r="B25" s="147" t="s">
        <v>180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10">
        <f t="shared" si="0"/>
        <v>0</v>
      </c>
      <c r="AR25" s="112" t="e">
        <f>(AQ25/AQ24)</f>
        <v>#DIV/0!</v>
      </c>
      <c r="AS25" s="6"/>
    </row>
    <row r="26" spans="1:45" ht="90" customHeight="1" x14ac:dyDescent="0.3">
      <c r="A26" s="154" t="s">
        <v>31</v>
      </c>
      <c r="B26" s="147" t="s">
        <v>181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10">
        <f t="shared" si="0"/>
        <v>0</v>
      </c>
      <c r="AR26" s="112" t="e">
        <f>(AQ26/AQ24)</f>
        <v>#DIV/0!</v>
      </c>
      <c r="AS26" s="6"/>
    </row>
    <row r="27" spans="1:45" ht="46" customHeight="1" x14ac:dyDescent="0.3">
      <c r="A27" s="154" t="s">
        <v>32</v>
      </c>
      <c r="B27" s="147" t="s">
        <v>182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10">
        <f t="shared" si="0"/>
        <v>0</v>
      </c>
      <c r="AR27" s="112" t="e">
        <f>(AQ27/AQ24)</f>
        <v>#DIV/0!</v>
      </c>
      <c r="AS27" s="6"/>
    </row>
    <row r="28" spans="1:45" x14ac:dyDescent="0.3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3"/>
      <c r="AR28" s="14"/>
      <c r="AS28" s="15"/>
    </row>
    <row r="29" spans="1:45" x14ac:dyDescent="0.3">
      <c r="A29" s="1"/>
      <c r="B29" s="1"/>
    </row>
    <row r="30" spans="1:45" x14ac:dyDescent="0.3">
      <c r="A30" s="1"/>
      <c r="B30" s="1"/>
    </row>
    <row r="31" spans="1:45" x14ac:dyDescent="0.3">
      <c r="A31" s="1"/>
      <c r="B31" s="1"/>
    </row>
    <row r="32" spans="1:45" ht="30" customHeight="1" x14ac:dyDescent="0.3">
      <c r="A32" s="1"/>
      <c r="B32" s="1"/>
    </row>
    <row r="33" s="1" customFormat="1" ht="34.5" customHeight="1" x14ac:dyDescent="0.3"/>
    <row r="34" s="1" customFormat="1" ht="30" customHeight="1" x14ac:dyDescent="0.3"/>
    <row r="35" s="1" customFormat="1" ht="29.25" customHeight="1" x14ac:dyDescent="0.3"/>
    <row r="36" s="1" customFormat="1" ht="30.75" customHeight="1" x14ac:dyDescent="0.3"/>
    <row r="37" s="1" customFormat="1" ht="30.75" customHeight="1" x14ac:dyDescent="0.3"/>
    <row r="38" s="1" customFormat="1" ht="30.75" customHeight="1" x14ac:dyDescent="0.3"/>
    <row r="39" s="1" customFormat="1" ht="30" customHeight="1" x14ac:dyDescent="0.3"/>
    <row r="40" s="1" customFormat="1" ht="30" customHeight="1" x14ac:dyDescent="0.3"/>
    <row r="41" s="1" customFormat="1" ht="30" customHeight="1" x14ac:dyDescent="0.3"/>
    <row r="42" s="1" customFormat="1" ht="30" customHeight="1" x14ac:dyDescent="0.3"/>
    <row r="43" s="1" customFormat="1" ht="30" customHeight="1" x14ac:dyDescent="0.3"/>
    <row r="44" s="1" customFormat="1" ht="30" customHeight="1" x14ac:dyDescent="0.3"/>
    <row r="45" s="1" customFormat="1" ht="22.5" customHeight="1" x14ac:dyDescent="0.3"/>
    <row r="46" s="1" customFormat="1" ht="32.25" customHeight="1" x14ac:dyDescent="0.3"/>
    <row r="47" s="1" customFormat="1" ht="45" customHeight="1" x14ac:dyDescent="0.3"/>
    <row r="48" s="1" customFormat="1" ht="45" customHeight="1" x14ac:dyDescent="0.3"/>
    <row r="49" s="1" customFormat="1" ht="43.5" customHeight="1" x14ac:dyDescent="0.3"/>
    <row r="50" s="1" customFormat="1" ht="28.5" customHeight="1" x14ac:dyDescent="0.3"/>
    <row r="51" s="1" customFormat="1" ht="28.5" customHeight="1" x14ac:dyDescent="0.3"/>
    <row r="52" s="1" customFormat="1" ht="32.25" customHeight="1" x14ac:dyDescent="0.3"/>
    <row r="53" s="1" customFormat="1" ht="28.5" customHeight="1" x14ac:dyDescent="0.3"/>
    <row r="54" s="1" customFormat="1" ht="28.5" customHeight="1" x14ac:dyDescent="0.3"/>
    <row r="55" s="1" customFormat="1" ht="28.5" customHeight="1" x14ac:dyDescent="0.3"/>
    <row r="56" s="1" customFormat="1" ht="28.5" customHeight="1" x14ac:dyDescent="0.3"/>
    <row r="57" s="1" customFormat="1" ht="28.5" customHeight="1" x14ac:dyDescent="0.3"/>
    <row r="58" s="1" customFormat="1" ht="42.75" customHeight="1" x14ac:dyDescent="0.3"/>
    <row r="59" s="1" customFormat="1" ht="23.25" customHeight="1" x14ac:dyDescent="0.3"/>
    <row r="60" s="1" customFormat="1" ht="29.25" customHeight="1" x14ac:dyDescent="0.3"/>
    <row r="61" s="1" customFormat="1" ht="42" customHeight="1" x14ac:dyDescent="0.3"/>
    <row r="62" s="1" customFormat="1" ht="33.75" customHeight="1" x14ac:dyDescent="0.3"/>
    <row r="63" s="1" customFormat="1" ht="42.75" customHeight="1" x14ac:dyDescent="0.3"/>
    <row r="64" s="1" customFormat="1" ht="30" customHeight="1" x14ac:dyDescent="0.3"/>
    <row r="65" ht="38.25" customHeight="1" x14ac:dyDescent="0.3"/>
  </sheetData>
  <sheetProtection algorithmName="SHA-512" hashValue="RAgxqYoCyT2UIOata0Timylialj31qzLCxFkFJugOpCBRPAx3R5I/fJLDaw+6AuJ78rtj1mq1Yz2U34LzBGvAg==" saltValue="jqZxMacRUwKUSTUWJMZKJA==" spinCount="100000" sheet="1" objects="1" scenarios="1"/>
  <mergeCells count="12">
    <mergeCell ref="A7:B7"/>
    <mergeCell ref="A23:B23"/>
    <mergeCell ref="A24:AP24"/>
    <mergeCell ref="A9:AS9"/>
    <mergeCell ref="A14:AS14"/>
    <mergeCell ref="A1:AS2"/>
    <mergeCell ref="C3:D3"/>
    <mergeCell ref="C4:D4"/>
    <mergeCell ref="A6:B6"/>
    <mergeCell ref="C6:AP6"/>
    <mergeCell ref="A3:B3"/>
    <mergeCell ref="AL3:AP3"/>
  </mergeCells>
  <pageMargins left="0.7" right="0.7" top="0.75" bottom="0.75" header="0.3" footer="0.3"/>
  <pageSetup paperSize="9" scale="56" orientation="landscape" r:id="rId1"/>
  <rowBreaks count="1" manualBreakCount="1"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'drop down list'!$A$1:$A$41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topLeftCell="A6" workbookViewId="0">
      <selection activeCell="E23" sqref="E23"/>
    </sheetView>
  </sheetViews>
  <sheetFormatPr defaultRowHeight="14.5" x14ac:dyDescent="0.35"/>
  <sheetData>
    <row r="1" spans="1:2" x14ac:dyDescent="0.35">
      <c r="A1">
        <v>0</v>
      </c>
      <c r="B1">
        <v>1</v>
      </c>
    </row>
    <row r="2" spans="1:2" x14ac:dyDescent="0.35">
      <c r="A2">
        <v>1</v>
      </c>
      <c r="B2">
        <v>0</v>
      </c>
    </row>
    <row r="3" spans="1:2" x14ac:dyDescent="0.35">
      <c r="A3">
        <v>2</v>
      </c>
    </row>
    <row r="4" spans="1:2" x14ac:dyDescent="0.35">
      <c r="A4">
        <v>3</v>
      </c>
    </row>
    <row r="5" spans="1:2" x14ac:dyDescent="0.35">
      <c r="A5">
        <v>4</v>
      </c>
    </row>
    <row r="6" spans="1:2" x14ac:dyDescent="0.35">
      <c r="A6">
        <v>5</v>
      </c>
    </row>
    <row r="7" spans="1:2" x14ac:dyDescent="0.35">
      <c r="A7">
        <v>6</v>
      </c>
    </row>
    <row r="8" spans="1:2" x14ac:dyDescent="0.35">
      <c r="A8">
        <v>7</v>
      </c>
    </row>
    <row r="9" spans="1:2" x14ac:dyDescent="0.35">
      <c r="A9">
        <v>8</v>
      </c>
    </row>
    <row r="10" spans="1:2" x14ac:dyDescent="0.35">
      <c r="A10">
        <v>9</v>
      </c>
    </row>
    <row r="11" spans="1:2" x14ac:dyDescent="0.35">
      <c r="A11">
        <v>10</v>
      </c>
    </row>
    <row r="12" spans="1:2" x14ac:dyDescent="0.35">
      <c r="A12">
        <v>11</v>
      </c>
    </row>
    <row r="13" spans="1:2" x14ac:dyDescent="0.35">
      <c r="A13">
        <v>12</v>
      </c>
    </row>
    <row r="14" spans="1:2" x14ac:dyDescent="0.35">
      <c r="A14">
        <v>13</v>
      </c>
    </row>
    <row r="15" spans="1:2" x14ac:dyDescent="0.35">
      <c r="A15">
        <v>14</v>
      </c>
    </row>
    <row r="16" spans="1:2" x14ac:dyDescent="0.35">
      <c r="A16">
        <v>15</v>
      </c>
    </row>
    <row r="17" spans="1:1" x14ac:dyDescent="0.35">
      <c r="A17">
        <v>16</v>
      </c>
    </row>
    <row r="18" spans="1:1" x14ac:dyDescent="0.35">
      <c r="A18">
        <v>17</v>
      </c>
    </row>
    <row r="19" spans="1:1" x14ac:dyDescent="0.35">
      <c r="A19">
        <v>18</v>
      </c>
    </row>
    <row r="20" spans="1:1" x14ac:dyDescent="0.35">
      <c r="A20">
        <v>19</v>
      </c>
    </row>
    <row r="21" spans="1:1" x14ac:dyDescent="0.35">
      <c r="A21">
        <v>20</v>
      </c>
    </row>
    <row r="22" spans="1:1" x14ac:dyDescent="0.35">
      <c r="A22">
        <v>21</v>
      </c>
    </row>
    <row r="23" spans="1:1" x14ac:dyDescent="0.35">
      <c r="A23">
        <v>22</v>
      </c>
    </row>
    <row r="24" spans="1:1" x14ac:dyDescent="0.35">
      <c r="A24">
        <v>23</v>
      </c>
    </row>
    <row r="25" spans="1:1" x14ac:dyDescent="0.35">
      <c r="A25">
        <v>24</v>
      </c>
    </row>
    <row r="26" spans="1:1" x14ac:dyDescent="0.35">
      <c r="A26">
        <v>25</v>
      </c>
    </row>
    <row r="27" spans="1:1" x14ac:dyDescent="0.35">
      <c r="A27">
        <v>26</v>
      </c>
    </row>
    <row r="28" spans="1:1" x14ac:dyDescent="0.35">
      <c r="A28">
        <v>27</v>
      </c>
    </row>
    <row r="29" spans="1:1" x14ac:dyDescent="0.35">
      <c r="A29">
        <v>28</v>
      </c>
    </row>
    <row r="30" spans="1:1" x14ac:dyDescent="0.35">
      <c r="A30">
        <v>29</v>
      </c>
    </row>
    <row r="31" spans="1:1" x14ac:dyDescent="0.35">
      <c r="A31">
        <v>30</v>
      </c>
    </row>
    <row r="32" spans="1:1" x14ac:dyDescent="0.35">
      <c r="A32">
        <v>31</v>
      </c>
    </row>
    <row r="33" spans="1:1" x14ac:dyDescent="0.35">
      <c r="A33">
        <v>32</v>
      </c>
    </row>
    <row r="34" spans="1:1" x14ac:dyDescent="0.35">
      <c r="A34">
        <v>33</v>
      </c>
    </row>
    <row r="35" spans="1:1" x14ac:dyDescent="0.35">
      <c r="A35">
        <v>34</v>
      </c>
    </row>
    <row r="36" spans="1:1" x14ac:dyDescent="0.35">
      <c r="A36">
        <v>35</v>
      </c>
    </row>
    <row r="37" spans="1:1" x14ac:dyDescent="0.35">
      <c r="A37">
        <v>36</v>
      </c>
    </row>
    <row r="38" spans="1:1" x14ac:dyDescent="0.35">
      <c r="A38">
        <v>37</v>
      </c>
    </row>
    <row r="39" spans="1:1" x14ac:dyDescent="0.35">
      <c r="A39">
        <v>38</v>
      </c>
    </row>
    <row r="40" spans="1:1" x14ac:dyDescent="0.35">
      <c r="A40">
        <v>39</v>
      </c>
    </row>
    <row r="41" spans="1:1" x14ac:dyDescent="0.35">
      <c r="A41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AT26"/>
  <sheetViews>
    <sheetView view="pageBreakPreview" zoomScale="110" zoomScaleNormal="100" zoomScaleSheetLayoutView="110" workbookViewId="0">
      <selection activeCell="C20" sqref="C20:N20"/>
    </sheetView>
  </sheetViews>
  <sheetFormatPr defaultRowHeight="14.5" x14ac:dyDescent="0.35"/>
  <cols>
    <col min="2" max="42" width="3.453125" customWidth="1"/>
    <col min="43" max="43" width="11.90625" customWidth="1"/>
    <col min="44" max="44" width="11.36328125" customWidth="1"/>
  </cols>
  <sheetData>
    <row r="1" spans="1:46" ht="18" x14ac:dyDescent="0.4">
      <c r="A1" s="304" t="s">
        <v>19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</row>
    <row r="2" spans="1:46" ht="18" x14ac:dyDescent="0.4">
      <c r="A2" s="304" t="s">
        <v>115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</row>
    <row r="3" spans="1:46" ht="15.5" x14ac:dyDescent="0.35">
      <c r="A3" s="305" t="s">
        <v>20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</row>
    <row r="4" spans="1:46" ht="7.25" customHeight="1" thickBot="1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</row>
    <row r="5" spans="1:46" ht="16" thickBo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317" t="s">
        <v>46</v>
      </c>
      <c r="AA5" s="318"/>
      <c r="AB5" s="318"/>
      <c r="AC5" s="318"/>
      <c r="AD5" s="319"/>
      <c r="AE5" s="320">
        <f>'Input data'!AQ3</f>
        <v>0</v>
      </c>
      <c r="AF5" s="321"/>
      <c r="AG5" s="321"/>
      <c r="AH5" s="74" t="s">
        <v>57</v>
      </c>
      <c r="AI5" s="322">
        <f>'Input data'!AS3</f>
        <v>0</v>
      </c>
      <c r="AJ5" s="323"/>
      <c r="AK5" s="324"/>
      <c r="AL5" s="73"/>
      <c r="AM5" s="73"/>
      <c r="AN5" s="73"/>
      <c r="AO5" s="73"/>
      <c r="AP5" s="73"/>
      <c r="AQ5" s="73"/>
      <c r="AR5" s="73"/>
      <c r="AS5" s="73"/>
      <c r="AT5" s="73"/>
    </row>
    <row r="6" spans="1:46" x14ac:dyDescent="0.35">
      <c r="A6" s="75"/>
      <c r="B6" s="272" t="s">
        <v>28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4"/>
      <c r="O6" s="275">
        <f>'Input data'!C3</f>
        <v>40</v>
      </c>
      <c r="P6" s="275"/>
      <c r="Q6" s="275"/>
      <c r="R6" s="76"/>
      <c r="S6" s="76"/>
      <c r="T6" s="76"/>
      <c r="U6" s="76"/>
      <c r="V6" s="76"/>
      <c r="W6" s="76"/>
      <c r="X6" s="76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8"/>
      <c r="AS6" s="79"/>
      <c r="AT6" s="79"/>
    </row>
    <row r="7" spans="1:46" ht="26.25" customHeight="1" thickBot="1" x14ac:dyDescent="0.4">
      <c r="A7" s="79"/>
      <c r="B7" s="276" t="s">
        <v>15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 t="s">
        <v>27</v>
      </c>
      <c r="P7" s="276"/>
      <c r="Q7" s="276"/>
      <c r="R7" s="276" t="s">
        <v>26</v>
      </c>
      <c r="S7" s="276"/>
      <c r="T7" s="276"/>
      <c r="U7" s="276" t="s">
        <v>134</v>
      </c>
      <c r="V7" s="276"/>
      <c r="W7" s="276"/>
      <c r="X7" s="80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8"/>
      <c r="AS7" s="79"/>
      <c r="AT7" s="79"/>
    </row>
    <row r="8" spans="1:46" ht="30" customHeight="1" x14ac:dyDescent="0.35">
      <c r="A8" s="79"/>
      <c r="B8" s="81" t="s">
        <v>1</v>
      </c>
      <c r="C8" s="277" t="s">
        <v>137</v>
      </c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9">
        <f>'Input data'!AQ8</f>
        <v>0</v>
      </c>
      <c r="P8" s="279"/>
      <c r="Q8" s="279"/>
      <c r="R8" s="280">
        <f>'Input data'!AR8</f>
        <v>0</v>
      </c>
      <c r="S8" s="279"/>
      <c r="T8" s="279"/>
      <c r="U8" s="281" t="s">
        <v>129</v>
      </c>
      <c r="V8" s="281"/>
      <c r="W8" s="281"/>
      <c r="X8" s="76"/>
      <c r="Y8" s="77"/>
      <c r="Z8" s="309" t="s">
        <v>169</v>
      </c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125"/>
      <c r="AT8" s="79"/>
    </row>
    <row r="9" spans="1:46" ht="30" customHeight="1" x14ac:dyDescent="0.35">
      <c r="A9" s="79"/>
      <c r="B9" s="81" t="s">
        <v>3</v>
      </c>
      <c r="C9" s="277" t="s">
        <v>132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9">
        <f>'Input data'!AQ10</f>
        <v>0</v>
      </c>
      <c r="P9" s="279"/>
      <c r="Q9" s="279"/>
      <c r="R9" s="280">
        <f>'Input data'!AR10</f>
        <v>0</v>
      </c>
      <c r="S9" s="279"/>
      <c r="T9" s="279"/>
      <c r="U9" s="281" t="s">
        <v>130</v>
      </c>
      <c r="V9" s="281"/>
      <c r="W9" s="281"/>
      <c r="X9" s="76"/>
      <c r="Y9" s="77"/>
      <c r="Z9" s="126">
        <v>1</v>
      </c>
      <c r="AA9" s="316" t="s">
        <v>138</v>
      </c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127">
        <f>R8</f>
        <v>0</v>
      </c>
      <c r="AS9" s="128"/>
      <c r="AT9" s="79"/>
    </row>
    <row r="10" spans="1:46" ht="30" customHeight="1" x14ac:dyDescent="0.35">
      <c r="A10" s="79"/>
      <c r="B10" s="82" t="s">
        <v>4</v>
      </c>
      <c r="C10" s="277" t="s">
        <v>133</v>
      </c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9">
        <f>'Input data'!AQ11</f>
        <v>0</v>
      </c>
      <c r="P10" s="279"/>
      <c r="Q10" s="279"/>
      <c r="R10" s="280">
        <f>'Input data'!AR11</f>
        <v>0</v>
      </c>
      <c r="S10" s="279"/>
      <c r="T10" s="279"/>
      <c r="U10" s="281" t="s">
        <v>131</v>
      </c>
      <c r="V10" s="281"/>
      <c r="W10" s="281"/>
      <c r="X10" s="76"/>
      <c r="Y10" s="77"/>
      <c r="Z10" s="126">
        <v>2</v>
      </c>
      <c r="AA10" s="311" t="s">
        <v>17</v>
      </c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129">
        <f>'Input data'!AR13</f>
        <v>0</v>
      </c>
      <c r="AS10" s="128"/>
      <c r="AT10" s="79"/>
    </row>
    <row r="11" spans="1:46" ht="30" customHeight="1" x14ac:dyDescent="0.35">
      <c r="A11" s="79"/>
      <c r="B11" s="82" t="s">
        <v>5</v>
      </c>
      <c r="C11" s="277" t="s">
        <v>145</v>
      </c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9">
        <f>'Input data'!AQ12</f>
        <v>0</v>
      </c>
      <c r="P11" s="279"/>
      <c r="Q11" s="279"/>
      <c r="R11" s="280">
        <f>'Input data'!AR12</f>
        <v>0</v>
      </c>
      <c r="S11" s="279"/>
      <c r="T11" s="279"/>
      <c r="U11" s="281" t="s">
        <v>131</v>
      </c>
      <c r="V11" s="281"/>
      <c r="W11" s="281"/>
      <c r="X11" s="76"/>
      <c r="Y11" s="77"/>
      <c r="Z11" s="130">
        <v>3</v>
      </c>
      <c r="AA11" s="312" t="s">
        <v>178</v>
      </c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129" t="e">
        <f>AVERAGE('Input data'!AQ25:AQ27)/'Input data'!AQ24</f>
        <v>#DIV/0!</v>
      </c>
      <c r="AS11" s="128"/>
      <c r="AT11" s="79"/>
    </row>
    <row r="12" spans="1:46" ht="30" customHeight="1" x14ac:dyDescent="0.35">
      <c r="A12" s="79"/>
      <c r="B12" s="124" t="s">
        <v>6</v>
      </c>
      <c r="C12" s="326" t="s">
        <v>13</v>
      </c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27">
        <f>'Input data'!AQ13</f>
        <v>0</v>
      </c>
      <c r="P12" s="328"/>
      <c r="Q12" s="329"/>
      <c r="R12" s="330">
        <f>'Input data'!AR13</f>
        <v>0</v>
      </c>
      <c r="S12" s="331"/>
      <c r="T12" s="332"/>
      <c r="U12" s="315">
        <v>1</v>
      </c>
      <c r="V12" s="291"/>
      <c r="W12" s="291"/>
      <c r="X12" s="76"/>
      <c r="Y12" s="77"/>
      <c r="Z12" s="130">
        <v>4</v>
      </c>
      <c r="AA12" s="313" t="s">
        <v>179</v>
      </c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129">
        <f>'Input data'!AR23</f>
        <v>0</v>
      </c>
      <c r="AS12" s="128"/>
      <c r="AT12" s="79"/>
    </row>
    <row r="13" spans="1:46" ht="30" customHeight="1" x14ac:dyDescent="0.35">
      <c r="A13" s="79"/>
      <c r="B13" s="82" t="s">
        <v>7</v>
      </c>
      <c r="C13" s="277" t="s">
        <v>117</v>
      </c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9">
        <f>'Input data'!AQ15</f>
        <v>0</v>
      </c>
      <c r="P13" s="279"/>
      <c r="Q13" s="279"/>
      <c r="R13" s="280">
        <f>'Input data'!AR15</f>
        <v>0</v>
      </c>
      <c r="S13" s="279"/>
      <c r="T13" s="279"/>
      <c r="U13" s="282">
        <v>1</v>
      </c>
      <c r="V13" s="283"/>
      <c r="W13" s="284"/>
      <c r="X13" s="76"/>
      <c r="Y13" s="77"/>
      <c r="Z13" s="131" t="s">
        <v>18</v>
      </c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28"/>
      <c r="AT13" s="79"/>
    </row>
    <row r="14" spans="1:46" ht="30" customHeight="1" x14ac:dyDescent="0.35">
      <c r="A14" s="79"/>
      <c r="B14" s="81" t="s">
        <v>8</v>
      </c>
      <c r="C14" s="277" t="s">
        <v>29</v>
      </c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9">
        <f>'Input data'!AQ16</f>
        <v>0</v>
      </c>
      <c r="P14" s="279"/>
      <c r="Q14" s="279"/>
      <c r="R14" s="280">
        <f>'Input data'!AR16</f>
        <v>0</v>
      </c>
      <c r="S14" s="279"/>
      <c r="T14" s="279"/>
      <c r="U14" s="285"/>
      <c r="V14" s="286"/>
      <c r="W14" s="287"/>
      <c r="X14" s="83"/>
      <c r="Y14" s="77"/>
      <c r="Z14" s="130">
        <v>1</v>
      </c>
      <c r="AA14" s="306" t="s">
        <v>170</v>
      </c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14"/>
      <c r="AT14" s="79"/>
    </row>
    <row r="15" spans="1:46" ht="30" customHeight="1" x14ac:dyDescent="0.35">
      <c r="A15" s="79"/>
      <c r="B15" s="81" t="s">
        <v>9</v>
      </c>
      <c r="C15" s="277" t="s">
        <v>30</v>
      </c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9">
        <f>'Input data'!AQ17</f>
        <v>0</v>
      </c>
      <c r="P15" s="279"/>
      <c r="Q15" s="279"/>
      <c r="R15" s="280">
        <f>'Input data'!AR17</f>
        <v>0</v>
      </c>
      <c r="S15" s="279"/>
      <c r="T15" s="279"/>
      <c r="U15" s="285"/>
      <c r="V15" s="286"/>
      <c r="W15" s="287"/>
      <c r="X15" s="83"/>
      <c r="Y15" s="77"/>
      <c r="Z15" s="130">
        <v>2</v>
      </c>
      <c r="AA15" s="306" t="s">
        <v>119</v>
      </c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14"/>
      <c r="AT15" s="79"/>
    </row>
    <row r="16" spans="1:46" ht="30" customHeight="1" x14ac:dyDescent="0.35">
      <c r="A16" s="79"/>
      <c r="B16" s="82" t="s">
        <v>10</v>
      </c>
      <c r="C16" s="277" t="s">
        <v>41</v>
      </c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9">
        <f>'Input data'!AQ18</f>
        <v>0</v>
      </c>
      <c r="P16" s="279"/>
      <c r="Q16" s="279"/>
      <c r="R16" s="280">
        <f>'Input data'!AR18</f>
        <v>0</v>
      </c>
      <c r="S16" s="279"/>
      <c r="T16" s="279"/>
      <c r="U16" s="285"/>
      <c r="V16" s="286"/>
      <c r="W16" s="287"/>
      <c r="X16" s="83"/>
      <c r="Y16" s="77"/>
      <c r="Z16" s="130">
        <v>3</v>
      </c>
      <c r="AA16" s="306" t="s">
        <v>171</v>
      </c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8"/>
      <c r="AT16" s="79"/>
    </row>
    <row r="17" spans="1:46" ht="30" customHeight="1" x14ac:dyDescent="0.35">
      <c r="A17" s="79"/>
      <c r="B17" s="82" t="s">
        <v>11</v>
      </c>
      <c r="C17" s="292" t="s">
        <v>42</v>
      </c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77"/>
      <c r="O17" s="279">
        <f>'Input data'!AQ21</f>
        <v>0</v>
      </c>
      <c r="P17" s="279"/>
      <c r="Q17" s="279"/>
      <c r="R17" s="280">
        <f>'Input data'!AR21</f>
        <v>0</v>
      </c>
      <c r="S17" s="279"/>
      <c r="T17" s="279"/>
      <c r="U17" s="288"/>
      <c r="V17" s="289"/>
      <c r="W17" s="290"/>
      <c r="X17" s="83"/>
      <c r="Y17" s="77"/>
      <c r="Z17" s="130">
        <v>4</v>
      </c>
      <c r="AA17" s="306" t="s">
        <v>120</v>
      </c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8"/>
      <c r="AT17" s="79"/>
    </row>
    <row r="18" spans="1:46" ht="30" customHeight="1" x14ac:dyDescent="0.35">
      <c r="A18" s="79"/>
      <c r="B18" s="301" t="s">
        <v>25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2">
        <f>'Input data'!AQ23</f>
        <v>0</v>
      </c>
      <c r="P18" s="302"/>
      <c r="Q18" s="302"/>
      <c r="R18" s="303">
        <f>'Input data'!AR23</f>
        <v>0</v>
      </c>
      <c r="S18" s="302"/>
      <c r="T18" s="302"/>
      <c r="U18" s="315">
        <v>1</v>
      </c>
      <c r="V18" s="291"/>
      <c r="W18" s="291"/>
      <c r="X18" s="83"/>
      <c r="Y18" s="77"/>
      <c r="Z18" s="130">
        <v>5</v>
      </c>
      <c r="AA18" s="306" t="s">
        <v>172</v>
      </c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8"/>
      <c r="AT18" s="79"/>
    </row>
    <row r="19" spans="1:46" ht="30" customHeight="1" x14ac:dyDescent="0.35">
      <c r="A19" s="79"/>
      <c r="B19" s="301" t="s">
        <v>23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2">
        <f>'Input data'!AQ24</f>
        <v>0</v>
      </c>
      <c r="P19" s="302"/>
      <c r="Q19" s="302"/>
      <c r="R19" s="303">
        <f>'Input data'!AR24</f>
        <v>0</v>
      </c>
      <c r="S19" s="302"/>
      <c r="T19" s="302"/>
      <c r="U19" s="291"/>
      <c r="V19" s="291"/>
      <c r="W19" s="291"/>
      <c r="X19" s="76"/>
      <c r="Y19" s="77"/>
      <c r="Z19" s="133">
        <v>6</v>
      </c>
      <c r="AA19" s="268" t="s">
        <v>136</v>
      </c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9"/>
      <c r="AT19" s="79"/>
    </row>
    <row r="20" spans="1:46" ht="42" customHeight="1" x14ac:dyDescent="0.35">
      <c r="A20" s="79"/>
      <c r="B20" s="82" t="s">
        <v>31</v>
      </c>
      <c r="C20" s="293" t="s">
        <v>124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4"/>
      <c r="O20" s="295">
        <f>'Input data'!AQ25</f>
        <v>0</v>
      </c>
      <c r="P20" s="296"/>
      <c r="Q20" s="297"/>
      <c r="R20" s="298" t="e">
        <f>'Input data'!AR25</f>
        <v>#DIV/0!</v>
      </c>
      <c r="S20" s="299"/>
      <c r="T20" s="300"/>
      <c r="U20" s="282">
        <v>1</v>
      </c>
      <c r="V20" s="283"/>
      <c r="W20" s="284"/>
      <c r="X20" s="76"/>
      <c r="Y20" s="77"/>
      <c r="Z20" s="133">
        <v>7</v>
      </c>
      <c r="AA20" s="268" t="s">
        <v>118</v>
      </c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9"/>
      <c r="AT20" s="79"/>
    </row>
    <row r="21" spans="1:46" ht="69.75" customHeight="1" x14ac:dyDescent="0.35">
      <c r="A21" s="79"/>
      <c r="B21" s="82" t="s">
        <v>32</v>
      </c>
      <c r="C21" s="277" t="s">
        <v>146</v>
      </c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95">
        <f>'Input data'!AQ26</f>
        <v>0</v>
      </c>
      <c r="P21" s="296"/>
      <c r="Q21" s="297"/>
      <c r="R21" s="298" t="e">
        <f>'Input data'!AR26</f>
        <v>#DIV/0!</v>
      </c>
      <c r="S21" s="299"/>
      <c r="T21" s="300"/>
      <c r="U21" s="285"/>
      <c r="V21" s="286"/>
      <c r="W21" s="287"/>
      <c r="X21" s="83"/>
      <c r="Y21" s="77"/>
      <c r="Z21" s="134">
        <v>8</v>
      </c>
      <c r="AA21" s="268" t="s">
        <v>173</v>
      </c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9"/>
      <c r="AT21" s="79"/>
    </row>
    <row r="22" spans="1:46" ht="52.5" customHeight="1" x14ac:dyDescent="0.35">
      <c r="A22" s="79"/>
      <c r="B22" s="82" t="s">
        <v>34</v>
      </c>
      <c r="C22" s="293" t="s">
        <v>125</v>
      </c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4"/>
      <c r="O22" s="295">
        <f>'Input data'!AQ27</f>
        <v>0</v>
      </c>
      <c r="P22" s="296"/>
      <c r="Q22" s="297"/>
      <c r="R22" s="298" t="e">
        <f>'Input data'!AR27</f>
        <v>#DIV/0!</v>
      </c>
      <c r="S22" s="299"/>
      <c r="T22" s="300"/>
      <c r="U22" s="288"/>
      <c r="V22" s="289"/>
      <c r="W22" s="290"/>
      <c r="X22" s="83"/>
      <c r="Y22" s="84"/>
      <c r="Z22" s="135">
        <v>9</v>
      </c>
      <c r="AA22" s="270" t="s">
        <v>174</v>
      </c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1"/>
      <c r="AT22" s="79"/>
    </row>
    <row r="23" spans="1:46" ht="30" customHeight="1" thickBot="1" x14ac:dyDescent="0.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3"/>
      <c r="Y23" s="84"/>
      <c r="Z23" s="136">
        <v>10</v>
      </c>
      <c r="AA23" s="266" t="s">
        <v>175</v>
      </c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7"/>
      <c r="AT23" s="79"/>
    </row>
    <row r="24" spans="1:46" ht="32" customHeight="1" x14ac:dyDescent="0.35">
      <c r="A24" s="325" t="s">
        <v>135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</row>
    <row r="25" spans="1:46" x14ac:dyDescent="0.3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79"/>
    </row>
    <row r="26" spans="1:46" x14ac:dyDescent="0.35">
      <c r="A26" s="79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79"/>
      <c r="Y26" s="79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79"/>
    </row>
  </sheetData>
  <sheetProtection algorithmName="SHA-512" hashValue="7dsqEI5lQ0Htz1mh55kJdAaYT5Xu6ADNHAVyVW8EV7vj1uB0g5KyRR7cEE0jvLfn1zl9ms/IDrnzrW/bHfAqKw==" saltValue="NfikhhRghXmz/qISpKLsUg==" spinCount="100000" sheet="1" objects="1" scenarios="1"/>
  <mergeCells count="82">
    <mergeCell ref="A24:AT24"/>
    <mergeCell ref="C11:N11"/>
    <mergeCell ref="O11:Q11"/>
    <mergeCell ref="R11:T11"/>
    <mergeCell ref="U11:W11"/>
    <mergeCell ref="C12:N12"/>
    <mergeCell ref="O12:Q12"/>
    <mergeCell ref="R12:T12"/>
    <mergeCell ref="U12:W12"/>
    <mergeCell ref="C20:N20"/>
    <mergeCell ref="O20:Q20"/>
    <mergeCell ref="R20:T20"/>
    <mergeCell ref="U20:W22"/>
    <mergeCell ref="C21:N21"/>
    <mergeCell ref="O21:Q21"/>
    <mergeCell ref="R21:T21"/>
    <mergeCell ref="AA9:AQ9"/>
    <mergeCell ref="AA15:AS15"/>
    <mergeCell ref="Z5:AD5"/>
    <mergeCell ref="AE5:AG5"/>
    <mergeCell ref="AI5:AK5"/>
    <mergeCell ref="A1:AT1"/>
    <mergeCell ref="A2:AT2"/>
    <mergeCell ref="A3:AT3"/>
    <mergeCell ref="AA18:AS18"/>
    <mergeCell ref="AA17:AS17"/>
    <mergeCell ref="AA16:AS16"/>
    <mergeCell ref="Z8:AR8"/>
    <mergeCell ref="AA10:AQ10"/>
    <mergeCell ref="AA11:AQ11"/>
    <mergeCell ref="AA12:AQ12"/>
    <mergeCell ref="AA14:AS14"/>
    <mergeCell ref="B18:N18"/>
    <mergeCell ref="O18:Q18"/>
    <mergeCell ref="R18:T18"/>
    <mergeCell ref="U18:W18"/>
    <mergeCell ref="R15:T15"/>
    <mergeCell ref="C22:N22"/>
    <mergeCell ref="O22:Q22"/>
    <mergeCell ref="R22:T22"/>
    <mergeCell ref="B19:N19"/>
    <mergeCell ref="O19:Q19"/>
    <mergeCell ref="R19:T19"/>
    <mergeCell ref="U19:W19"/>
    <mergeCell ref="C16:N16"/>
    <mergeCell ref="O16:Q16"/>
    <mergeCell ref="R16:T16"/>
    <mergeCell ref="C17:N17"/>
    <mergeCell ref="O17:Q17"/>
    <mergeCell ref="R17:T17"/>
    <mergeCell ref="O13:Q13"/>
    <mergeCell ref="R13:T13"/>
    <mergeCell ref="U13:W17"/>
    <mergeCell ref="C14:N14"/>
    <mergeCell ref="O14:Q14"/>
    <mergeCell ref="R14:T14"/>
    <mergeCell ref="C15:N15"/>
    <mergeCell ref="O15:Q15"/>
    <mergeCell ref="C13:N13"/>
    <mergeCell ref="C9:N9"/>
    <mergeCell ref="O9:Q9"/>
    <mergeCell ref="R9:T9"/>
    <mergeCell ref="U9:W9"/>
    <mergeCell ref="C10:N10"/>
    <mergeCell ref="O10:Q10"/>
    <mergeCell ref="R10:T10"/>
    <mergeCell ref="U10:W10"/>
    <mergeCell ref="C8:N8"/>
    <mergeCell ref="O8:Q8"/>
    <mergeCell ref="R8:T8"/>
    <mergeCell ref="U8:W8"/>
    <mergeCell ref="U7:W7"/>
    <mergeCell ref="B6:N6"/>
    <mergeCell ref="O6:Q6"/>
    <mergeCell ref="B7:N7"/>
    <mergeCell ref="O7:Q7"/>
    <mergeCell ref="R7:T7"/>
    <mergeCell ref="AA23:AS23"/>
    <mergeCell ref="AA19:AS19"/>
    <mergeCell ref="AA20:AS20"/>
    <mergeCell ref="AA21:AS21"/>
    <mergeCell ref="AA22:AS2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Input data</vt:lpstr>
      <vt:lpstr>drop down list</vt:lpstr>
      <vt:lpstr>Audit Summary</vt:lpstr>
      <vt:lpstr>'Audit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Lecky</dc:creator>
  <cp:lastModifiedBy>Liam Clayton</cp:lastModifiedBy>
  <cp:lastPrinted>2018-12-20T17:31:48Z</cp:lastPrinted>
  <dcterms:created xsi:type="dcterms:W3CDTF">2017-05-10T15:30:53Z</dcterms:created>
  <dcterms:modified xsi:type="dcterms:W3CDTF">2024-01-09T14:07:49Z</dcterms:modified>
</cp:coreProperties>
</file>